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robertgodsey/Desktop/Governing Board/11.16.21 GB/"/>
    </mc:Choice>
  </mc:AlternateContent>
  <xr:revisionPtr revIDLastSave="0" documentId="13_ncr:1_{3915BDB8-1339-B04B-B650-D9AB61F31034}" xr6:coauthVersionLast="36" xr6:coauthVersionMax="36" xr10:uidLastSave="{00000000-0000-0000-0000-000000000000}"/>
  <bookViews>
    <workbookView minimized="1" xWindow="5120" yWindow="840" windowWidth="22420" windowHeight="19120" activeTab="4" xr2:uid="{00000000-000D-0000-FFFF-FFFF00000000}"/>
  </bookViews>
  <sheets>
    <sheet name="2018" sheetId="1" r:id="rId1"/>
    <sheet name="2020" sheetId="2" r:id="rId2"/>
    <sheet name="2021" sheetId="3" r:id="rId3"/>
    <sheet name="2022 prelim" sheetId="4" r:id="rId4"/>
    <sheet name=" NLUMC 2022 " sheetId="5" r:id="rId5"/>
  </sheets>
  <definedNames>
    <definedName name="__xlnm.Print_Area_1">'2021'!$A$1:$G$58</definedName>
    <definedName name="__xlnm.Print_Area_2">'2020'!$A$1:$F$58</definedName>
    <definedName name="__xlnm.Print_Area_4">'2022 prelim'!$A$1:$M$59</definedName>
    <definedName name="__xlnm.Print_Titles_1">'2021'!$1:$2</definedName>
    <definedName name="__xlnm.Print_Titles_2">'2020'!$1:$2</definedName>
    <definedName name="_xlnm.Print_Area" localSheetId="4">' NLUMC 2022 '!$A$34:$E$59</definedName>
    <definedName name="_xlnm.Print_Area" localSheetId="1">'2020'!$A$1:$F$58</definedName>
    <definedName name="_xlnm.Print_Area" localSheetId="2">'2021'!$A$1:$G$58</definedName>
    <definedName name="_xlnm.Print_Area" localSheetId="3">'2022 prelim'!$A$3:$J$33</definedName>
    <definedName name="_xlnm.Print_Titles" localSheetId="4">' NLUMC 2022 '!$2:$2</definedName>
    <definedName name="_xlnm.Print_Titles" localSheetId="1">'2020'!$1:$2</definedName>
    <definedName name="_xlnm.Print_Titles" localSheetId="2">'2021'!$1:$2</definedName>
    <definedName name="_xlnm.Print_Titles" localSheetId="3">'2022 prelim'!$2:$2</definedName>
  </definedNames>
  <calcPr calcId="181029"/>
</workbook>
</file>

<file path=xl/calcChain.xml><?xml version="1.0" encoding="utf-8"?>
<calcChain xmlns="http://schemas.openxmlformats.org/spreadsheetml/2006/main">
  <c r="D6" i="5" l="1"/>
  <c r="D46" i="5"/>
  <c r="D57" i="5"/>
  <c r="H6" i="1"/>
  <c r="H41" i="1"/>
  <c r="H52" i="1"/>
  <c r="H56" i="1" s="1"/>
  <c r="C6" i="2"/>
  <c r="C9" i="2"/>
  <c r="C43" i="2" s="1"/>
  <c r="C56" i="2" s="1"/>
  <c r="C13" i="2"/>
  <c r="C25" i="2"/>
  <c r="C26" i="2"/>
  <c r="C31" i="2"/>
  <c r="C39" i="2"/>
  <c r="C54" i="2"/>
  <c r="C6" i="3"/>
  <c r="F6" i="3"/>
  <c r="C9" i="3"/>
  <c r="C13" i="3"/>
  <c r="C25" i="3"/>
  <c r="C26" i="3"/>
  <c r="C31" i="3"/>
  <c r="F43" i="3"/>
  <c r="C54" i="3"/>
  <c r="F54" i="3"/>
  <c r="C6" i="4"/>
  <c r="F6" i="4"/>
  <c r="I6" i="4"/>
  <c r="L6" i="4"/>
  <c r="C9" i="4"/>
  <c r="C13" i="4"/>
  <c r="C25" i="4"/>
  <c r="C26" i="4"/>
  <c r="C31" i="4"/>
  <c r="F46" i="4"/>
  <c r="F59" i="4" s="1"/>
  <c r="I46" i="4"/>
  <c r="I59" i="4" s="1"/>
  <c r="L46" i="4"/>
  <c r="C57" i="4"/>
  <c r="F57" i="4"/>
  <c r="I57" i="4"/>
  <c r="L57" i="4"/>
  <c r="L59" i="4"/>
  <c r="C46" i="4" l="1"/>
  <c r="C59" i="4" s="1"/>
  <c r="H57" i="1"/>
  <c r="D59" i="5"/>
  <c r="F56" i="3"/>
  <c r="C43" i="3"/>
  <c r="C56" i="3" s="1"/>
</calcChain>
</file>

<file path=xl/sharedStrings.xml><?xml version="1.0" encoding="utf-8"?>
<sst xmlns="http://schemas.openxmlformats.org/spreadsheetml/2006/main" count="362" uniqueCount="124">
  <si>
    <r>
      <t xml:space="preserve">NEW LIFE UMC
</t>
    </r>
    <r>
      <rPr>
        <b/>
        <sz val="11"/>
        <color indexed="63"/>
        <rFont val="Calibri"/>
        <family val="2"/>
      </rPr>
      <t>PROPOSED BUDGET FOR 2018</t>
    </r>
  </si>
  <si>
    <t xml:space="preserve"> </t>
  </si>
  <si>
    <t>New Life UMC</t>
  </si>
  <si>
    <t>INCOME:</t>
  </si>
  <si>
    <t>EST. BUDGET</t>
  </si>
  <si>
    <t>INCOME</t>
  </si>
  <si>
    <t>Tithes and Offerings</t>
  </si>
  <si>
    <t>Tithes and Offering</t>
  </si>
  <si>
    <t>Other Income---NLCA</t>
  </si>
  <si>
    <t>Other Income - NLCA</t>
  </si>
  <si>
    <t>ESTIMATED TOTAL INCOME</t>
  </si>
  <si>
    <t>OPERATING EXPENSES:</t>
  </si>
  <si>
    <t>OPERATING EXPENSES</t>
  </si>
  <si>
    <t>Annual Conference</t>
  </si>
  <si>
    <t>Apportionments:</t>
  </si>
  <si>
    <t>Apportionments</t>
  </si>
  <si>
    <r>
      <t xml:space="preserve">Conference Fund    </t>
    </r>
    <r>
      <rPr>
        <i/>
        <sz val="12.5"/>
        <color indexed="54"/>
        <rFont val="Calibri"/>
        <family val="2"/>
      </rPr>
      <t xml:space="preserve">now </t>
    </r>
    <r>
      <rPr>
        <i/>
        <sz val="11.5"/>
        <color indexed="54"/>
        <rFont val="Calibri"/>
        <family val="2"/>
      </rPr>
      <t>10%</t>
    </r>
  </si>
  <si>
    <t>increased 3,223.00</t>
  </si>
  <si>
    <t>Conference Fund</t>
  </si>
  <si>
    <r>
      <t xml:space="preserve">District Fund      </t>
    </r>
    <r>
      <rPr>
        <i/>
        <sz val="10.5"/>
        <color indexed="54"/>
        <rFont val="Calibri"/>
        <family val="2"/>
      </rPr>
      <t>clergy</t>
    </r>
  </si>
  <si>
    <t>District Fund</t>
  </si>
  <si>
    <t>Bank Charges (Lockbox)</t>
  </si>
  <si>
    <t>Increased 40.00</t>
  </si>
  <si>
    <t>Bank Charges</t>
  </si>
  <si>
    <t>Building and Grounds:</t>
  </si>
  <si>
    <t>Building and Grounds</t>
  </si>
  <si>
    <t>Maintenance    (TRUSTEES)</t>
  </si>
  <si>
    <t>cut in half  from 2017</t>
  </si>
  <si>
    <t>Maintenance</t>
  </si>
  <si>
    <t>Insurance:</t>
  </si>
  <si>
    <t>Insurance</t>
  </si>
  <si>
    <t>Commercial  Pkg.</t>
  </si>
  <si>
    <t xml:space="preserve">based on policy terms </t>
  </si>
  <si>
    <t>Commerical Pkg.</t>
  </si>
  <si>
    <t>Workers Comp.</t>
  </si>
  <si>
    <t>based on policy terms</t>
  </si>
  <si>
    <t>Mortgage Payments:</t>
  </si>
  <si>
    <t>Mortgage Payment</t>
  </si>
  <si>
    <t>Interest</t>
  </si>
  <si>
    <t xml:space="preserve">based on loan </t>
  </si>
  <si>
    <t>Principal</t>
  </si>
  <si>
    <t>based on loan</t>
  </si>
  <si>
    <t>Office Expense:</t>
  </si>
  <si>
    <t>Office Expense</t>
  </si>
  <si>
    <t>General</t>
  </si>
  <si>
    <t>increased 500 .00</t>
  </si>
  <si>
    <t>Copier Lease</t>
  </si>
  <si>
    <t>Utilities:</t>
  </si>
  <si>
    <t>Utilities</t>
  </si>
  <si>
    <t>Garbage</t>
  </si>
  <si>
    <r>
      <t xml:space="preserve">Gas </t>
    </r>
    <r>
      <rPr>
        <sz val="11"/>
        <color indexed="63"/>
        <rFont val="Calibri"/>
        <family val="2"/>
      </rPr>
      <t xml:space="preserve">&amp; </t>
    </r>
    <r>
      <rPr>
        <sz val="10.5"/>
        <color indexed="54"/>
        <rFont val="Calibri"/>
        <family val="2"/>
      </rPr>
      <t>Electric</t>
    </r>
  </si>
  <si>
    <t>Gas &amp; Electric</t>
  </si>
  <si>
    <t>Internet/Telephone</t>
  </si>
  <si>
    <r>
      <t xml:space="preserve">Pest </t>
    </r>
    <r>
      <rPr>
        <sz val="10.5"/>
        <color indexed="63"/>
        <rFont val="Calibri"/>
        <family val="2"/>
      </rPr>
      <t>Control</t>
    </r>
  </si>
  <si>
    <t>Pest Control</t>
  </si>
  <si>
    <t>Security System</t>
  </si>
  <si>
    <t>Water</t>
  </si>
  <si>
    <r>
      <t xml:space="preserve">WAGES </t>
    </r>
    <r>
      <rPr>
        <b/>
        <sz val="12"/>
        <color indexed="63"/>
        <rFont val="Calibri"/>
        <family val="2"/>
      </rPr>
      <t xml:space="preserve">&amp; </t>
    </r>
    <r>
      <rPr>
        <b/>
        <sz val="11"/>
        <color indexed="63"/>
        <rFont val="Calibri"/>
        <family val="2"/>
      </rPr>
      <t>SALARIES:</t>
    </r>
  </si>
  <si>
    <t>WAGES AND SALARIES</t>
  </si>
  <si>
    <t>Clergy benefits:</t>
  </si>
  <si>
    <t>Clergy Benefits</t>
  </si>
  <si>
    <t>Housing Allowance</t>
  </si>
  <si>
    <t>Pension</t>
  </si>
  <si>
    <t>Music Leader</t>
  </si>
  <si>
    <t>Pastor</t>
  </si>
  <si>
    <t>Pastor Expense Reimbursement</t>
  </si>
  <si>
    <t>Secretary</t>
  </si>
  <si>
    <t>Withholding/Employer tax - match</t>
  </si>
  <si>
    <t>Withholding/Employer tax</t>
  </si>
  <si>
    <t>ESTIMATED TOTAL OPERATING EXP.</t>
  </si>
  <si>
    <t>ESTIMATED TOTAL OPERATING EXP</t>
  </si>
  <si>
    <t>MINISTRIES OF THE CHURCH:</t>
  </si>
  <si>
    <t>MINISTRIES OF THE CHURCH</t>
  </si>
  <si>
    <t>Adult</t>
  </si>
  <si>
    <t>Children</t>
  </si>
  <si>
    <t>Special Programs</t>
  </si>
  <si>
    <r>
      <t xml:space="preserve">Trunk or Treat   </t>
    </r>
    <r>
      <rPr>
        <i/>
        <sz val="10.5"/>
        <color indexed="59"/>
        <rFont val="Calibri"/>
        <family val="2"/>
      </rPr>
      <t>(carry over from 2017)</t>
    </r>
  </si>
  <si>
    <t>-</t>
  </si>
  <si>
    <t>Trunk or Treat</t>
  </si>
  <si>
    <t>Worship</t>
  </si>
  <si>
    <t>Contemporary</t>
  </si>
  <si>
    <t>Traditional</t>
  </si>
  <si>
    <t>VBS</t>
  </si>
  <si>
    <t>Youth</t>
  </si>
  <si>
    <t>ESTIMATED  MINISTRIES OF NEW LIFE</t>
  </si>
  <si>
    <t>ESTIMATED MINISTRIES OF NEW LIFE</t>
  </si>
  <si>
    <t>OUTREACH:</t>
  </si>
  <si>
    <t>OUTREACH</t>
  </si>
  <si>
    <t>ESTIMATED OUTREACH</t>
  </si>
  <si>
    <t>TOTAL ENDING  BALANCE</t>
  </si>
  <si>
    <t>ESTIMATED TOTAL OUTFLOWS</t>
  </si>
  <si>
    <t>TOTAL ENDING BALANCE</t>
  </si>
  <si>
    <t>New Life UMC Budget for 2020</t>
  </si>
  <si>
    <t>Lock Box</t>
  </si>
  <si>
    <t>Janitorial</t>
  </si>
  <si>
    <t>Maintenance (Trustees)</t>
  </si>
  <si>
    <t>Van Insurance</t>
  </si>
  <si>
    <t>Principal &amp; Interest</t>
  </si>
  <si>
    <t>Technology Services</t>
  </si>
  <si>
    <t>easyTithe</t>
  </si>
  <si>
    <t>Flocknotes</t>
  </si>
  <si>
    <t>Website Service</t>
  </si>
  <si>
    <t>Administrative Diaconal</t>
  </si>
  <si>
    <t>Custodian</t>
  </si>
  <si>
    <t>6hrs *10/hr*50 weeks</t>
  </si>
  <si>
    <t>Payroll Tax</t>
  </si>
  <si>
    <t>Pastor's Commensality Account</t>
  </si>
  <si>
    <t>Worship (CCLI,CCVI,UpperRoom)</t>
  </si>
  <si>
    <t>*Daycare pay for CVLI?</t>
  </si>
  <si>
    <t>Total Expenditures</t>
  </si>
  <si>
    <t>New Life UMC Budget for 2021</t>
  </si>
  <si>
    <t>2021 Budget</t>
  </si>
  <si>
    <t>10% of Tithe</t>
  </si>
  <si>
    <t>New Life UMC Budget for 2022</t>
  </si>
  <si>
    <t>2022 Budget</t>
  </si>
  <si>
    <t>EasyTithe</t>
  </si>
  <si>
    <t>Full Elder ½ yr</t>
  </si>
  <si>
    <t>Full Elder</t>
  </si>
  <si>
    <t>Senior Pastor (full elder)</t>
  </si>
  <si>
    <t>Retirement/Disability</t>
  </si>
  <si>
    <t>Guest Speakers</t>
  </si>
  <si>
    <t>½ year</t>
  </si>
  <si>
    <t>Worship Leader</t>
  </si>
  <si>
    <t>½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</si>
</sst>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_([$$-409]* #,##0.00_);_([$$-409]* \(#,##0.00\);_([$$-409]* \-??_);_(@_)"/>
  </numFmts>
  <fonts count="45" x14ac:knownFonts="1"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15"/>
      <color indexed="63"/>
      <name val="Calibri"/>
      <family val="2"/>
    </font>
    <font>
      <b/>
      <sz val="11"/>
      <color indexed="63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1"/>
      <name val="Calibri"/>
      <family val="2"/>
    </font>
    <font>
      <sz val="10.5"/>
      <name val="Calibri"/>
      <family val="2"/>
    </font>
    <font>
      <sz val="12"/>
      <color indexed="54"/>
      <name val="Calibri"/>
      <family val="2"/>
    </font>
    <font>
      <b/>
      <sz val="10"/>
      <color indexed="12"/>
      <name val="Times New Roman"/>
      <family val="1"/>
    </font>
    <font>
      <sz val="10.5"/>
      <color indexed="54"/>
      <name val="Calibri"/>
      <family val="2"/>
    </font>
    <font>
      <i/>
      <sz val="12.5"/>
      <color indexed="54"/>
      <name val="Calibri"/>
      <family val="2"/>
    </font>
    <font>
      <i/>
      <sz val="11.5"/>
      <color indexed="54"/>
      <name val="Calibri"/>
      <family val="2"/>
    </font>
    <font>
      <i/>
      <sz val="10.5"/>
      <color indexed="54"/>
      <name val="Calibri"/>
      <family val="2"/>
    </font>
    <font>
      <sz val="11"/>
      <color indexed="63"/>
      <name val="Calibri"/>
      <family val="2"/>
    </font>
    <font>
      <sz val="10.5"/>
      <color indexed="63"/>
      <name val="Calibri"/>
      <family val="2"/>
    </font>
    <font>
      <b/>
      <sz val="12"/>
      <color indexed="63"/>
      <name val="Calibri"/>
      <family val="2"/>
    </font>
    <font>
      <sz val="10.5"/>
      <color indexed="59"/>
      <name val="Calibri"/>
      <family val="2"/>
    </font>
    <font>
      <i/>
      <sz val="10.5"/>
      <color indexed="59"/>
      <name val="Calibri"/>
      <family val="2"/>
    </font>
    <font>
      <sz val="12.5"/>
      <name val="Calibri"/>
      <family val="2"/>
    </font>
    <font>
      <sz val="11.5"/>
      <color indexed="59"/>
      <name val="Calibri"/>
      <family val="2"/>
    </font>
    <font>
      <b/>
      <sz val="12"/>
      <name val="Calibri"/>
      <family val="2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  <charset val="204"/>
    </font>
    <font>
      <b/>
      <sz val="12"/>
      <color indexed="12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155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wrapText="1"/>
    </xf>
    <xf numFmtId="1" fontId="4" fillId="0" borderId="1" xfId="1" applyNumberFormat="1" applyFont="1" applyFill="1" applyBorder="1" applyAlignment="1">
      <alignment horizontal="center" vertical="top" shrinkToFit="1"/>
    </xf>
    <xf numFmtId="0" fontId="6" fillId="0" borderId="0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 indent="1"/>
    </xf>
    <xf numFmtId="0" fontId="8" fillId="0" borderId="1" xfId="1" applyFont="1" applyFill="1" applyBorder="1" applyAlignment="1">
      <alignment horizontal="left" vertical="top" wrapText="1" indent="2"/>
    </xf>
    <xf numFmtId="4" fontId="9" fillId="0" borderId="1" xfId="1" applyNumberFormat="1" applyFont="1" applyFill="1" applyBorder="1" applyAlignment="1">
      <alignment horizontal="right" vertical="top" shrinkToFit="1"/>
    </xf>
    <xf numFmtId="4" fontId="2" fillId="0" borderId="0" xfId="1" applyNumberFormat="1" applyFont="1" applyFill="1" applyBorder="1" applyAlignment="1">
      <alignment horizontal="right" vertical="top"/>
    </xf>
    <xf numFmtId="4" fontId="4" fillId="0" borderId="1" xfId="1" applyNumberFormat="1" applyFont="1" applyFill="1" applyBorder="1" applyAlignment="1">
      <alignment horizontal="right" vertical="top" shrinkToFit="1"/>
    </xf>
    <xf numFmtId="0" fontId="10" fillId="0" borderId="0" xfId="1" applyFont="1" applyFill="1" applyBorder="1" applyAlignment="1">
      <alignment horizontal="left" vertical="top"/>
    </xf>
    <xf numFmtId="4" fontId="10" fillId="0" borderId="0" xfId="1" applyNumberFormat="1" applyFont="1" applyFill="1" applyBorder="1" applyAlignment="1">
      <alignment horizontal="right" vertical="top"/>
    </xf>
    <xf numFmtId="0" fontId="8" fillId="0" borderId="1" xfId="1" applyFont="1" applyFill="1" applyBorder="1" applyAlignment="1">
      <alignment horizontal="left" vertical="top" wrapText="1"/>
    </xf>
    <xf numFmtId="2" fontId="9" fillId="0" borderId="1" xfId="1" applyNumberFormat="1" applyFont="1" applyFill="1" applyBorder="1" applyAlignment="1">
      <alignment horizontal="right" vertical="top" indent="1" shrinkToFit="1"/>
    </xf>
    <xf numFmtId="0" fontId="11" fillId="0" borderId="1" xfId="1" applyFont="1" applyFill="1" applyBorder="1" applyAlignment="1">
      <alignment horizontal="left" vertical="top" wrapText="1" indent="2"/>
    </xf>
    <xf numFmtId="4" fontId="9" fillId="0" borderId="1" xfId="1" applyNumberFormat="1" applyFont="1" applyFill="1" applyBorder="1" applyAlignment="1">
      <alignment horizontal="right" vertical="top" indent="1" shrinkToFit="1"/>
    </xf>
    <xf numFmtId="2" fontId="9" fillId="0" borderId="1" xfId="1" applyNumberFormat="1" applyFont="1" applyFill="1" applyBorder="1" applyAlignment="1">
      <alignment horizontal="right" vertical="top" shrinkToFit="1"/>
    </xf>
    <xf numFmtId="0" fontId="4" fillId="0" borderId="1" xfId="1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 wrapText="1"/>
    </xf>
    <xf numFmtId="0" fontId="20" fillId="0" borderId="1" xfId="1" applyFont="1" applyFill="1" applyBorder="1" applyAlignment="1">
      <alignment horizontal="right" vertical="top" wrapText="1" indent="1"/>
    </xf>
    <xf numFmtId="2" fontId="21" fillId="0" borderId="1" xfId="1" applyNumberFormat="1" applyFont="1" applyFill="1" applyBorder="1" applyAlignment="1">
      <alignment horizontal="right" vertical="top" shrinkToFit="1"/>
    </xf>
    <xf numFmtId="4" fontId="21" fillId="0" borderId="1" xfId="1" applyNumberFormat="1" applyFont="1" applyFill="1" applyBorder="1" applyAlignment="1">
      <alignment horizontal="right" vertical="top" shrinkToFit="1"/>
    </xf>
    <xf numFmtId="0" fontId="22" fillId="0" borderId="1" xfId="1" applyFont="1" applyFill="1" applyBorder="1" applyAlignment="1">
      <alignment horizontal="left" vertical="top" wrapText="1"/>
    </xf>
    <xf numFmtId="4" fontId="17" fillId="0" borderId="1" xfId="1" applyNumberFormat="1" applyFont="1" applyFill="1" applyBorder="1" applyAlignment="1">
      <alignment horizontal="right" vertical="top" shrinkToFit="1"/>
    </xf>
    <xf numFmtId="0" fontId="6" fillId="0" borderId="2" xfId="1" applyFont="1" applyFill="1" applyBorder="1" applyAlignment="1">
      <alignment horizontal="left" wrapText="1"/>
    </xf>
    <xf numFmtId="2" fontId="19" fillId="0" borderId="1" xfId="1" applyNumberFormat="1" applyFont="1" applyFill="1" applyBorder="1" applyAlignment="1">
      <alignment horizontal="right" vertical="top" shrinkToFit="1"/>
    </xf>
    <xf numFmtId="2" fontId="17" fillId="0" borderId="1" xfId="1" applyNumberFormat="1" applyFont="1" applyFill="1" applyBorder="1" applyAlignment="1">
      <alignment horizontal="right" vertical="top" shrinkToFit="1"/>
    </xf>
    <xf numFmtId="0" fontId="23" fillId="0" borderId="3" xfId="1" applyFont="1" applyFill="1" applyBorder="1" applyAlignment="1">
      <alignment horizontal="left" vertical="top"/>
    </xf>
    <xf numFmtId="0" fontId="2" fillId="0" borderId="4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left" vertical="top"/>
    </xf>
    <xf numFmtId="0" fontId="2" fillId="2" borderId="6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left" vertical="top"/>
    </xf>
    <xf numFmtId="0" fontId="2" fillId="2" borderId="7" xfId="1" applyFont="1" applyFill="1" applyBorder="1" applyAlignment="1">
      <alignment horizontal="right" vertical="top"/>
    </xf>
    <xf numFmtId="0" fontId="2" fillId="0" borderId="6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right" vertical="top"/>
    </xf>
    <xf numFmtId="4" fontId="2" fillId="0" borderId="7" xfId="1" applyNumberFormat="1" applyFont="1" applyFill="1" applyBorder="1" applyAlignment="1">
      <alignment horizontal="right" vertical="top"/>
    </xf>
    <xf numFmtId="0" fontId="10" fillId="0" borderId="6" xfId="1" applyFont="1" applyFill="1" applyBorder="1" applyAlignment="1">
      <alignment horizontal="left" vertical="top"/>
    </xf>
    <xf numFmtId="4" fontId="10" fillId="0" borderId="7" xfId="1" applyNumberFormat="1" applyFont="1" applyFill="1" applyBorder="1" applyAlignment="1">
      <alignment horizontal="right" vertical="top"/>
    </xf>
    <xf numFmtId="4" fontId="2" fillId="2" borderId="7" xfId="1" applyNumberFormat="1" applyFont="1" applyFill="1" applyBorder="1" applyAlignment="1">
      <alignment horizontal="right" vertical="top"/>
    </xf>
    <xf numFmtId="0" fontId="24" fillId="0" borderId="0" xfId="1" applyFont="1" applyFill="1" applyBorder="1" applyAlignment="1">
      <alignment horizontal="left" vertical="top"/>
    </xf>
    <xf numFmtId="0" fontId="23" fillId="0" borderId="0" xfId="1" applyFont="1" applyFill="1" applyBorder="1" applyAlignment="1">
      <alignment horizontal="left" vertical="top"/>
    </xf>
    <xf numFmtId="165" fontId="25" fillId="0" borderId="0" xfId="1" applyNumberFormat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2" fillId="0" borderId="9" xfId="1" applyFont="1" applyFill="1" applyBorder="1" applyAlignment="1">
      <alignment horizontal="left" vertical="top"/>
    </xf>
    <xf numFmtId="4" fontId="2" fillId="0" borderId="10" xfId="1" applyNumberFormat="1" applyFon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left" vertical="top"/>
    </xf>
    <xf numFmtId="165" fontId="23" fillId="0" borderId="9" xfId="1" applyNumberFormat="1" applyFont="1" applyFill="1" applyBorder="1" applyAlignment="1">
      <alignment horizontal="left" vertical="top"/>
    </xf>
    <xf numFmtId="4" fontId="26" fillId="0" borderId="7" xfId="1" applyNumberFormat="1" applyFont="1" applyFill="1" applyBorder="1" applyAlignment="1">
      <alignment horizontal="right" vertical="top"/>
    </xf>
    <xf numFmtId="165" fontId="10" fillId="0" borderId="7" xfId="1" applyNumberFormat="1" applyFont="1" applyFill="1" applyBorder="1" applyAlignment="1">
      <alignment horizontal="right" vertical="top"/>
    </xf>
    <xf numFmtId="165" fontId="25" fillId="0" borderId="7" xfId="1" applyNumberFormat="1" applyFont="1" applyFill="1" applyBorder="1" applyAlignment="1">
      <alignment horizontal="left" vertical="top"/>
    </xf>
    <xf numFmtId="165" fontId="2" fillId="0" borderId="0" xfId="1" applyNumberFormat="1" applyFon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right" vertical="top"/>
    </xf>
    <xf numFmtId="165" fontId="23" fillId="0" borderId="9" xfId="1" applyNumberFormat="1" applyFont="1" applyFill="1" applyBorder="1" applyAlignment="1">
      <alignment horizontal="right" vertical="top"/>
    </xf>
    <xf numFmtId="4" fontId="27" fillId="0" borderId="0" xfId="1" applyNumberFormat="1" applyFont="1" applyFill="1" applyBorder="1" applyAlignment="1">
      <alignment horizontal="right" vertical="top"/>
    </xf>
    <xf numFmtId="4" fontId="28" fillId="0" borderId="0" xfId="1" applyNumberFormat="1" applyFont="1" applyFill="1" applyBorder="1" applyAlignment="1">
      <alignment horizontal="right" vertical="top"/>
    </xf>
    <xf numFmtId="2" fontId="1" fillId="0" borderId="0" xfId="1" applyNumberFormat="1" applyFill="1" applyBorder="1" applyAlignment="1">
      <alignment horizontal="right" vertical="top"/>
    </xf>
    <xf numFmtId="164" fontId="2" fillId="0" borderId="0" xfId="2" applyFont="1" applyFill="1" applyBorder="1" applyAlignment="1" applyProtection="1">
      <alignment horizontal="right" vertical="top"/>
    </xf>
    <xf numFmtId="0" fontId="5" fillId="0" borderId="0" xfId="1" applyFont="1" applyFill="1" applyBorder="1" applyAlignment="1">
      <alignment horizontal="center" vertical="top"/>
    </xf>
    <xf numFmtId="164" fontId="2" fillId="0" borderId="0" xfId="2" applyFont="1" applyFill="1" applyBorder="1" applyAlignment="1" applyProtection="1">
      <alignment horizontal="left" vertical="top"/>
    </xf>
    <xf numFmtId="165" fontId="10" fillId="0" borderId="0" xfId="1" applyNumberFormat="1" applyFont="1" applyFill="1" applyBorder="1" applyAlignment="1">
      <alignment horizontal="right" vertical="top"/>
    </xf>
    <xf numFmtId="165" fontId="23" fillId="0" borderId="0" xfId="1" applyNumberFormat="1" applyFont="1" applyFill="1" applyBorder="1" applyAlignment="1">
      <alignment horizontal="right" vertical="top"/>
    </xf>
    <xf numFmtId="165" fontId="29" fillId="0" borderId="0" xfId="1" applyNumberFormat="1" applyFont="1" applyFill="1" applyBorder="1" applyAlignment="1">
      <alignment horizontal="right" vertical="top"/>
    </xf>
    <xf numFmtId="0" fontId="23" fillId="0" borderId="6" xfId="1" applyFont="1" applyFill="1" applyBorder="1" applyAlignment="1">
      <alignment horizontal="left" vertical="top"/>
    </xf>
    <xf numFmtId="0" fontId="30" fillId="0" borderId="6" xfId="1" applyFont="1" applyFill="1" applyBorder="1" applyAlignment="1">
      <alignment horizontal="left" vertical="top"/>
    </xf>
    <xf numFmtId="0" fontId="30" fillId="0" borderId="0" xfId="1" applyFont="1" applyFill="1" applyBorder="1" applyAlignment="1">
      <alignment horizontal="left" vertical="top"/>
    </xf>
    <xf numFmtId="0" fontId="23" fillId="0" borderId="8" xfId="1" applyFont="1" applyFill="1" applyBorder="1" applyAlignment="1">
      <alignment horizontal="left" vertical="top"/>
    </xf>
    <xf numFmtId="0" fontId="23" fillId="0" borderId="9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 indent="1"/>
    </xf>
    <xf numFmtId="0" fontId="2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left" vertical="top"/>
    </xf>
    <xf numFmtId="0" fontId="2" fillId="0" borderId="6" xfId="1" applyFont="1" applyFill="1" applyBorder="1" applyAlignment="1">
      <alignment horizontal="left" vertical="top"/>
    </xf>
    <xf numFmtId="0" fontId="10" fillId="0" borderId="6" xfId="1" applyFont="1" applyFill="1" applyBorder="1" applyAlignment="1">
      <alignment horizontal="left" vertical="top"/>
    </xf>
    <xf numFmtId="0" fontId="31" fillId="0" borderId="0" xfId="1" applyFont="1" applyFill="1" applyBorder="1" applyAlignment="1">
      <alignment horizontal="left" vertical="top"/>
    </xf>
    <xf numFmtId="0" fontId="31" fillId="0" borderId="12" xfId="1" applyFont="1" applyFill="1" applyBorder="1" applyAlignment="1">
      <alignment horizontal="right" vertical="top"/>
    </xf>
    <xf numFmtId="0" fontId="32" fillId="0" borderId="11" xfId="1" applyFont="1" applyBorder="1"/>
    <xf numFmtId="165" fontId="32" fillId="0" borderId="11" xfId="1" applyNumberFormat="1" applyFont="1" applyFill="1" applyBorder="1" applyAlignment="1">
      <alignment horizontal="right" vertical="top"/>
    </xf>
    <xf numFmtId="4" fontId="32" fillId="0" borderId="11" xfId="1" applyNumberFormat="1" applyFont="1" applyFill="1" applyBorder="1" applyAlignment="1">
      <alignment horizontal="left" vertical="top"/>
    </xf>
    <xf numFmtId="0" fontId="32" fillId="0" borderId="13" xfId="1" applyFont="1" applyBorder="1"/>
    <xf numFmtId="0" fontId="32" fillId="0" borderId="0" xfId="1" applyFont="1"/>
    <xf numFmtId="165" fontId="32" fillId="0" borderId="0" xfId="1" applyNumberFormat="1" applyFont="1" applyFill="1" applyBorder="1" applyAlignment="1">
      <alignment horizontal="left" vertical="top"/>
    </xf>
    <xf numFmtId="0" fontId="33" fillId="0" borderId="20" xfId="1" applyFont="1" applyFill="1" applyBorder="1" applyAlignment="1">
      <alignment horizontal="left" vertical="top"/>
    </xf>
    <xf numFmtId="0" fontId="31" fillId="0" borderId="21" xfId="1" applyFont="1" applyFill="1" applyBorder="1" applyAlignment="1">
      <alignment horizontal="left" vertical="top"/>
    </xf>
    <xf numFmtId="165" fontId="33" fillId="0" borderId="21" xfId="1" applyNumberFormat="1" applyFont="1" applyFill="1" applyBorder="1" applyAlignment="1">
      <alignment horizontal="right" vertical="top"/>
    </xf>
    <xf numFmtId="0" fontId="32" fillId="0" borderId="21" xfId="1" applyFont="1" applyBorder="1"/>
    <xf numFmtId="0" fontId="32" fillId="0" borderId="22" xfId="1" applyFont="1" applyBorder="1"/>
    <xf numFmtId="165" fontId="33" fillId="0" borderId="9" xfId="1" applyNumberFormat="1" applyFont="1" applyFill="1" applyBorder="1" applyAlignment="1">
      <alignment horizontal="left" vertical="top"/>
    </xf>
    <xf numFmtId="0" fontId="31" fillId="0" borderId="14" xfId="1" applyFont="1" applyFill="1" applyBorder="1" applyAlignment="1">
      <alignment horizontal="left" vertical="top"/>
    </xf>
    <xf numFmtId="0" fontId="31" fillId="0" borderId="6" xfId="1" applyFont="1" applyFill="1" applyBorder="1" applyAlignment="1">
      <alignment horizontal="left" vertical="top"/>
    </xf>
    <xf numFmtId="0" fontId="31" fillId="0" borderId="7" xfId="1" applyFont="1" applyFill="1" applyBorder="1" applyAlignment="1">
      <alignment horizontal="right" vertical="top"/>
    </xf>
    <xf numFmtId="0" fontId="32" fillId="0" borderId="0" xfId="1" applyFont="1" applyBorder="1"/>
    <xf numFmtId="165" fontId="32" fillId="0" borderId="0" xfId="1" applyNumberFormat="1" applyFont="1" applyFill="1" applyBorder="1" applyAlignment="1">
      <alignment horizontal="right" vertical="top"/>
    </xf>
    <xf numFmtId="0" fontId="32" fillId="0" borderId="15" xfId="1" applyFont="1" applyBorder="1"/>
    <xf numFmtId="0" fontId="31" fillId="0" borderId="14" xfId="1" applyFont="1" applyFill="1" applyBorder="1" applyAlignment="1">
      <alignment horizontal="left" vertical="top"/>
    </xf>
    <xf numFmtId="4" fontId="31" fillId="0" borderId="7" xfId="1" applyNumberFormat="1" applyFont="1" applyFill="1" applyBorder="1" applyAlignment="1">
      <alignment horizontal="right" vertical="top"/>
    </xf>
    <xf numFmtId="4" fontId="32" fillId="0" borderId="0" xfId="1" applyNumberFormat="1" applyFont="1" applyFill="1" applyBorder="1" applyAlignment="1">
      <alignment horizontal="left" vertical="top"/>
    </xf>
    <xf numFmtId="0" fontId="34" fillId="0" borderId="14" xfId="1" applyFont="1" applyFill="1" applyBorder="1" applyAlignment="1">
      <alignment horizontal="left" vertical="top"/>
    </xf>
    <xf numFmtId="0" fontId="34" fillId="0" borderId="6" xfId="1" applyFont="1" applyFill="1" applyBorder="1" applyAlignment="1">
      <alignment horizontal="left" vertical="top"/>
    </xf>
    <xf numFmtId="4" fontId="34" fillId="0" borderId="7" xfId="1" applyNumberFormat="1" applyFont="1" applyFill="1" applyBorder="1" applyAlignment="1">
      <alignment horizontal="right" vertical="top"/>
    </xf>
    <xf numFmtId="4" fontId="35" fillId="0" borderId="0" xfId="1" applyNumberFormat="1" applyFont="1" applyFill="1" applyBorder="1" applyAlignment="1">
      <alignment horizontal="right" vertical="top"/>
    </xf>
    <xf numFmtId="4" fontId="36" fillId="0" borderId="0" xfId="1" applyNumberFormat="1" applyFont="1" applyFill="1" applyBorder="1" applyAlignment="1">
      <alignment horizontal="right" vertical="top"/>
    </xf>
    <xf numFmtId="0" fontId="31" fillId="2" borderId="14" xfId="1" applyFont="1" applyFill="1" applyBorder="1" applyAlignment="1">
      <alignment horizontal="left" vertical="top"/>
    </xf>
    <xf numFmtId="0" fontId="31" fillId="2" borderId="0" xfId="1" applyFont="1" applyFill="1" applyBorder="1" applyAlignment="1">
      <alignment horizontal="left" vertical="top"/>
    </xf>
    <xf numFmtId="0" fontId="32" fillId="0" borderId="0" xfId="1" applyFont="1" applyFill="1" applyBorder="1" applyAlignment="1">
      <alignment horizontal="left" vertical="top"/>
    </xf>
    <xf numFmtId="0" fontId="32" fillId="0" borderId="15" xfId="1" applyFont="1" applyFill="1" applyBorder="1" applyAlignment="1">
      <alignment horizontal="left" vertical="top"/>
    </xf>
    <xf numFmtId="2" fontId="32" fillId="0" borderId="0" xfId="1" applyNumberFormat="1" applyFont="1" applyFill="1" applyBorder="1" applyAlignment="1">
      <alignment horizontal="right" vertical="top"/>
    </xf>
    <xf numFmtId="164" fontId="31" fillId="0" borderId="0" xfId="2" applyFont="1" applyFill="1" applyBorder="1" applyAlignment="1" applyProtection="1">
      <alignment horizontal="right" vertical="top"/>
    </xf>
    <xf numFmtId="0" fontId="32" fillId="0" borderId="0" xfId="1" applyFont="1" applyFill="1" applyBorder="1" applyAlignment="1">
      <alignment horizontal="center" vertical="top"/>
    </xf>
    <xf numFmtId="0" fontId="32" fillId="0" borderId="15" xfId="1" applyFont="1" applyFill="1" applyBorder="1" applyAlignment="1">
      <alignment horizontal="center" vertical="top"/>
    </xf>
    <xf numFmtId="164" fontId="31" fillId="0" borderId="0" xfId="2" applyFont="1" applyFill="1" applyBorder="1" applyAlignment="1" applyProtection="1">
      <alignment horizontal="left" vertical="top"/>
    </xf>
    <xf numFmtId="165" fontId="31" fillId="0" borderId="0" xfId="1" applyNumberFormat="1" applyFont="1" applyFill="1" applyBorder="1" applyAlignment="1">
      <alignment horizontal="right" vertical="top"/>
    </xf>
    <xf numFmtId="0" fontId="32" fillId="0" borderId="0" xfId="1" applyFont="1" applyBorder="1" applyAlignment="1">
      <alignment horizontal="center"/>
    </xf>
    <xf numFmtId="0" fontId="37" fillId="0" borderId="0" xfId="1" applyFont="1" applyFill="1" applyBorder="1" applyAlignment="1">
      <alignment horizontal="left" vertical="top"/>
    </xf>
    <xf numFmtId="0" fontId="34" fillId="0" borderId="14" xfId="1" applyFont="1" applyFill="1" applyBorder="1" applyAlignment="1">
      <alignment horizontal="left" vertical="top"/>
    </xf>
    <xf numFmtId="0" fontId="34" fillId="0" borderId="0" xfId="1" applyFont="1" applyFill="1" applyBorder="1" applyAlignment="1">
      <alignment horizontal="left" vertical="top"/>
    </xf>
    <xf numFmtId="4" fontId="34" fillId="0" borderId="0" xfId="1" applyNumberFormat="1" applyFont="1" applyFill="1" applyBorder="1" applyAlignment="1">
      <alignment horizontal="right" vertical="top"/>
    </xf>
    <xf numFmtId="165" fontId="34" fillId="0" borderId="0" xfId="1" applyNumberFormat="1" applyFont="1" applyFill="1" applyBorder="1" applyAlignment="1">
      <alignment horizontal="right" vertical="top"/>
    </xf>
    <xf numFmtId="4" fontId="38" fillId="0" borderId="7" xfId="1" applyNumberFormat="1" applyFont="1" applyFill="1" applyBorder="1" applyAlignment="1">
      <alignment horizontal="right" vertical="top"/>
    </xf>
    <xf numFmtId="0" fontId="31" fillId="0" borderId="16" xfId="1" applyFont="1" applyFill="1" applyBorder="1" applyAlignment="1">
      <alignment horizontal="left" vertical="top"/>
    </xf>
    <xf numFmtId="0" fontId="33" fillId="0" borderId="17" xfId="1" applyFont="1" applyFill="1" applyBorder="1" applyAlignment="1">
      <alignment horizontal="left" vertical="top"/>
    </xf>
    <xf numFmtId="165" fontId="33" fillId="0" borderId="18" xfId="1" applyNumberFormat="1" applyFont="1" applyFill="1" applyBorder="1" applyAlignment="1">
      <alignment horizontal="right" vertical="top"/>
    </xf>
    <xf numFmtId="0" fontId="32" fillId="0" borderId="17" xfId="1" applyFont="1" applyBorder="1"/>
    <xf numFmtId="165" fontId="33" fillId="0" borderId="17" xfId="1" applyNumberFormat="1" applyFont="1" applyFill="1" applyBorder="1" applyAlignment="1">
      <alignment horizontal="right" vertical="top"/>
    </xf>
    <xf numFmtId="0" fontId="32" fillId="0" borderId="19" xfId="1" applyFont="1" applyBorder="1"/>
    <xf numFmtId="165" fontId="39" fillId="0" borderId="0" xfId="1" applyNumberFormat="1" applyFont="1" applyFill="1" applyBorder="1" applyAlignment="1">
      <alignment horizontal="left" vertical="top"/>
    </xf>
    <xf numFmtId="0" fontId="34" fillId="0" borderId="6" xfId="1" applyFont="1" applyFill="1" applyBorder="1" applyAlignment="1">
      <alignment horizontal="left" vertical="top"/>
    </xf>
    <xf numFmtId="0" fontId="31" fillId="0" borderId="6" xfId="1" applyFont="1" applyFill="1" applyBorder="1" applyAlignment="1">
      <alignment horizontal="left" vertical="top"/>
    </xf>
    <xf numFmtId="0" fontId="31" fillId="0" borderId="8" xfId="1" applyFont="1" applyFill="1" applyBorder="1" applyAlignment="1">
      <alignment horizontal="left" vertical="top"/>
    </xf>
    <xf numFmtId="0" fontId="31" fillId="0" borderId="9" xfId="1" applyFont="1" applyFill="1" applyBorder="1" applyAlignment="1">
      <alignment horizontal="left" vertical="top"/>
    </xf>
    <xf numFmtId="4" fontId="31" fillId="0" borderId="10" xfId="1" applyNumberFormat="1" applyFont="1" applyFill="1" applyBorder="1" applyAlignment="1">
      <alignment horizontal="right" vertical="top"/>
    </xf>
    <xf numFmtId="0" fontId="31" fillId="0" borderId="0" xfId="1" applyFont="1" applyFill="1" applyBorder="1" applyAlignment="1">
      <alignment horizontal="right" vertical="top"/>
    </xf>
    <xf numFmtId="0" fontId="40" fillId="0" borderId="3" xfId="1" applyFont="1" applyFill="1" applyBorder="1" applyAlignment="1">
      <alignment horizontal="left" vertical="center"/>
    </xf>
    <xf numFmtId="0" fontId="33" fillId="0" borderId="4" xfId="1" applyFont="1" applyFill="1" applyBorder="1" applyAlignment="1">
      <alignment horizontal="left" vertical="top"/>
    </xf>
    <xf numFmtId="165" fontId="41" fillId="0" borderId="0" xfId="1" applyNumberFormat="1" applyFont="1" applyFill="1" applyBorder="1" applyAlignment="1">
      <alignment horizontal="right" vertical="top"/>
    </xf>
    <xf numFmtId="0" fontId="33" fillId="2" borderId="6" xfId="1" applyFont="1" applyFill="1" applyBorder="1" applyAlignment="1">
      <alignment horizontal="left" vertical="top"/>
    </xf>
    <xf numFmtId="0" fontId="33" fillId="2" borderId="0" xfId="1" applyFont="1" applyFill="1" applyBorder="1" applyAlignment="1">
      <alignment horizontal="left" vertical="top"/>
    </xf>
    <xf numFmtId="165" fontId="42" fillId="0" borderId="9" xfId="1" applyNumberFormat="1" applyFont="1" applyFill="1" applyBorder="1" applyAlignment="1">
      <alignment horizontal="right" vertical="top"/>
    </xf>
    <xf numFmtId="0" fontId="33" fillId="0" borderId="6" xfId="1" applyFont="1" applyFill="1" applyBorder="1" applyAlignment="1">
      <alignment horizontal="left" vertical="top"/>
    </xf>
    <xf numFmtId="0" fontId="33" fillId="0" borderId="6" xfId="1" applyFont="1" applyFill="1" applyBorder="1" applyAlignment="1">
      <alignment horizontal="left" vertical="top"/>
    </xf>
    <xf numFmtId="0" fontId="33" fillId="0" borderId="0" xfId="1" applyFont="1" applyFill="1" applyBorder="1" applyAlignment="1">
      <alignment horizontal="left" vertical="top"/>
    </xf>
    <xf numFmtId="0" fontId="43" fillId="0" borderId="6" xfId="1" applyFont="1" applyFill="1" applyBorder="1" applyAlignment="1">
      <alignment horizontal="left" vertical="top"/>
    </xf>
    <xf numFmtId="2" fontId="41" fillId="0" borderId="0" xfId="1" applyNumberFormat="1" applyFont="1" applyFill="1" applyBorder="1" applyAlignment="1">
      <alignment horizontal="right" vertical="top"/>
    </xf>
    <xf numFmtId="164" fontId="44" fillId="0" borderId="0" xfId="2" applyFont="1" applyFill="1" applyBorder="1" applyAlignment="1" applyProtection="1">
      <alignment horizontal="right" vertical="top"/>
    </xf>
    <xf numFmtId="165" fontId="44" fillId="0" borderId="0" xfId="1" applyNumberFormat="1" applyFont="1" applyFill="1" applyBorder="1" applyAlignment="1">
      <alignment horizontal="right" vertical="top"/>
    </xf>
    <xf numFmtId="0" fontId="32" fillId="0" borderId="0" xfId="1" applyFont="1" applyAlignment="1">
      <alignment horizontal="center"/>
    </xf>
    <xf numFmtId="0" fontId="43" fillId="0" borderId="6" xfId="1" applyFont="1" applyFill="1" applyBorder="1" applyAlignment="1">
      <alignment horizontal="left" vertical="top"/>
    </xf>
    <xf numFmtId="0" fontId="43" fillId="0" borderId="0" xfId="1" applyFont="1" applyFill="1" applyBorder="1" applyAlignment="1">
      <alignment horizontal="left" vertical="top"/>
    </xf>
    <xf numFmtId="4" fontId="33" fillId="0" borderId="0" xfId="1" applyNumberFormat="1" applyFont="1" applyFill="1" applyBorder="1" applyAlignment="1">
      <alignment horizontal="right" vertical="top"/>
    </xf>
    <xf numFmtId="165" fontId="33" fillId="0" borderId="0" xfId="1" applyNumberFormat="1" applyFont="1" applyFill="1" applyBorder="1" applyAlignment="1">
      <alignment horizontal="right" vertical="top"/>
    </xf>
    <xf numFmtId="0" fontId="42" fillId="0" borderId="0" xfId="1" applyFont="1" applyFill="1" applyBorder="1" applyAlignment="1">
      <alignment horizontal="left"/>
    </xf>
    <xf numFmtId="165" fontId="33" fillId="0" borderId="0" xfId="1" applyNumberFormat="1" applyFont="1" applyFill="1" applyBorder="1" applyAlignment="1">
      <alignment horizontal="right"/>
    </xf>
  </cellXfs>
  <cellStyles count="3">
    <cellStyle name="Excel Built-in Currency" xfId="2" xr:uid="{00000000-0005-0000-0000-000000000000}"/>
    <cellStyle name="Excel Built-in Normal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D4D4D"/>
      <rgbColor rgb="00969696"/>
      <rgbColor rgb="00003366"/>
      <rgbColor rgb="00339966"/>
      <rgbColor rgb="00003300"/>
      <rgbColor rgb="004B4B4B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opLeftCell="A23" zoomScale="125" zoomScaleNormal="125" workbookViewId="0">
      <selection activeCell="B39" sqref="B39"/>
    </sheetView>
  </sheetViews>
  <sheetFormatPr baseColWidth="10" defaultColWidth="8" defaultRowHeight="13" x14ac:dyDescent="0.15"/>
  <cols>
    <col min="1" max="1" width="40.33203125" style="1" customWidth="1"/>
    <col min="2" max="2" width="19.83203125" style="1" customWidth="1"/>
    <col min="3" max="3" width="19.5" style="1" customWidth="1"/>
    <col min="4" max="5" width="8" style="1"/>
    <col min="6" max="6" width="2.6640625" style="2" customWidth="1"/>
    <col min="7" max="7" width="27.1640625" style="2" customWidth="1"/>
    <col min="8" max="8" width="17.83203125" style="3" customWidth="1"/>
    <col min="9" max="16384" width="8" style="1"/>
  </cols>
  <sheetData>
    <row r="1" spans="1:8" ht="36.75" customHeight="1" x14ac:dyDescent="0.15">
      <c r="A1" s="72" t="s">
        <v>0</v>
      </c>
      <c r="B1" s="72"/>
      <c r="C1" s="72"/>
      <c r="D1" s="4" t="s">
        <v>1</v>
      </c>
      <c r="F1" s="2" t="s">
        <v>2</v>
      </c>
    </row>
    <row r="2" spans="1:8" ht="15.75" customHeight="1" x14ac:dyDescent="0.2">
      <c r="A2" s="5"/>
      <c r="B2" s="6">
        <v>2018</v>
      </c>
      <c r="C2" s="7"/>
    </row>
    <row r="3" spans="1:8" ht="15.75" customHeight="1" x14ac:dyDescent="0.15">
      <c r="A3" s="8" t="s">
        <v>3</v>
      </c>
      <c r="B3" s="9" t="s">
        <v>4</v>
      </c>
      <c r="C3" s="7"/>
      <c r="F3" s="73" t="s">
        <v>5</v>
      </c>
      <c r="G3" s="73"/>
      <c r="H3" s="3" t="s">
        <v>4</v>
      </c>
    </row>
    <row r="4" spans="1:8" ht="17.25" customHeight="1" x14ac:dyDescent="0.15">
      <c r="A4" s="10" t="s">
        <v>6</v>
      </c>
      <c r="B4" s="11">
        <v>108000</v>
      </c>
      <c r="C4" s="7"/>
      <c r="G4" s="2" t="s">
        <v>7</v>
      </c>
      <c r="H4" s="12">
        <v>108000</v>
      </c>
    </row>
    <row r="5" spans="1:8" ht="17.25" customHeight="1" x14ac:dyDescent="0.15">
      <c r="A5" s="10" t="s">
        <v>8</v>
      </c>
      <c r="B5" s="11">
        <v>12000</v>
      </c>
      <c r="C5" s="7"/>
      <c r="G5" s="2" t="s">
        <v>9</v>
      </c>
      <c r="H5" s="12">
        <v>12000</v>
      </c>
    </row>
    <row r="6" spans="1:8" ht="15.75" customHeight="1" x14ac:dyDescent="0.15">
      <c r="A6" s="8" t="s">
        <v>10</v>
      </c>
      <c r="B6" s="13">
        <v>120000</v>
      </c>
      <c r="C6" s="7"/>
      <c r="F6" s="74" t="s">
        <v>10</v>
      </c>
      <c r="G6" s="74"/>
      <c r="H6" s="15">
        <f>SUM(H4:H5)</f>
        <v>120000</v>
      </c>
    </row>
    <row r="7" spans="1:8" ht="14.25" customHeight="1" x14ac:dyDescent="0.2">
      <c r="A7" s="5"/>
      <c r="B7" s="5"/>
      <c r="C7" s="7"/>
      <c r="H7" s="12"/>
    </row>
    <row r="8" spans="1:8" ht="15.75" customHeight="1" x14ac:dyDescent="0.2">
      <c r="A8" s="8" t="s">
        <v>11</v>
      </c>
      <c r="B8" s="5"/>
      <c r="C8" s="7"/>
      <c r="F8" s="73" t="s">
        <v>12</v>
      </c>
      <c r="G8" s="73"/>
    </row>
    <row r="9" spans="1:8" ht="17.25" customHeight="1" x14ac:dyDescent="0.15">
      <c r="A9" s="16" t="s">
        <v>13</v>
      </c>
      <c r="B9" s="17">
        <v>200</v>
      </c>
      <c r="C9" s="7"/>
      <c r="F9" s="2" t="s">
        <v>13</v>
      </c>
      <c r="H9" s="12">
        <v>200</v>
      </c>
    </row>
    <row r="10" spans="1:8" ht="15.75" customHeight="1" x14ac:dyDescent="0.2">
      <c r="A10" s="8" t="s">
        <v>14</v>
      </c>
      <c r="B10" s="5"/>
      <c r="C10" s="7"/>
      <c r="F10" s="2" t="s">
        <v>15</v>
      </c>
      <c r="H10" s="12"/>
    </row>
    <row r="11" spans="1:8" ht="17.25" customHeight="1" x14ac:dyDescent="0.15">
      <c r="A11" s="18" t="s">
        <v>16</v>
      </c>
      <c r="B11" s="19">
        <v>10800</v>
      </c>
      <c r="C11" s="7" t="s">
        <v>17</v>
      </c>
      <c r="G11" s="2" t="s">
        <v>18</v>
      </c>
      <c r="H11" s="12">
        <v>10800</v>
      </c>
    </row>
    <row r="12" spans="1:8" ht="17.25" customHeight="1" x14ac:dyDescent="0.15">
      <c r="A12" s="18" t="s">
        <v>19</v>
      </c>
      <c r="B12" s="19">
        <v>1080</v>
      </c>
      <c r="C12" s="7"/>
      <c r="G12" s="2" t="s">
        <v>20</v>
      </c>
      <c r="H12" s="12">
        <v>1080</v>
      </c>
    </row>
    <row r="13" spans="1:8" ht="17.25" customHeight="1" x14ac:dyDescent="0.15">
      <c r="A13" s="16" t="s">
        <v>21</v>
      </c>
      <c r="B13" s="17">
        <v>100</v>
      </c>
      <c r="C13" s="7" t="s">
        <v>22</v>
      </c>
      <c r="F13" s="2" t="s">
        <v>23</v>
      </c>
      <c r="H13" s="12">
        <v>100</v>
      </c>
    </row>
    <row r="14" spans="1:8" ht="15.75" customHeight="1" x14ac:dyDescent="0.2">
      <c r="A14" s="8" t="s">
        <v>24</v>
      </c>
      <c r="B14" s="5"/>
      <c r="C14" s="7"/>
      <c r="F14" s="2" t="s">
        <v>25</v>
      </c>
      <c r="H14" s="12"/>
    </row>
    <row r="15" spans="1:8" ht="17.25" customHeight="1" x14ac:dyDescent="0.15">
      <c r="A15" s="10" t="s">
        <v>26</v>
      </c>
      <c r="B15" s="11">
        <v>5000</v>
      </c>
      <c r="C15" s="7" t="s">
        <v>27</v>
      </c>
      <c r="G15" s="2" t="s">
        <v>28</v>
      </c>
      <c r="H15" s="12">
        <v>5000</v>
      </c>
    </row>
    <row r="16" spans="1:8" ht="15.75" customHeight="1" x14ac:dyDescent="0.2">
      <c r="A16" s="8" t="s">
        <v>29</v>
      </c>
      <c r="B16" s="5"/>
      <c r="C16" s="7"/>
      <c r="F16" s="2" t="s">
        <v>30</v>
      </c>
      <c r="H16" s="12"/>
    </row>
    <row r="17" spans="1:8" ht="17.25" customHeight="1" x14ac:dyDescent="0.15">
      <c r="A17" s="10" t="s">
        <v>31</v>
      </c>
      <c r="B17" s="11">
        <v>8945</v>
      </c>
      <c r="C17" s="7" t="s">
        <v>32</v>
      </c>
      <c r="G17" s="2" t="s">
        <v>33</v>
      </c>
      <c r="H17" s="12">
        <v>8945</v>
      </c>
    </row>
    <row r="18" spans="1:8" ht="17.25" customHeight="1" x14ac:dyDescent="0.15">
      <c r="A18" s="10" t="s">
        <v>34</v>
      </c>
      <c r="B18" s="20">
        <v>447</v>
      </c>
      <c r="C18" s="7" t="s">
        <v>35</v>
      </c>
      <c r="G18" s="2" t="s">
        <v>34</v>
      </c>
      <c r="H18" s="12">
        <v>447</v>
      </c>
    </row>
    <row r="19" spans="1:8" ht="15.75" customHeight="1" x14ac:dyDescent="0.2">
      <c r="A19" s="8" t="s">
        <v>36</v>
      </c>
      <c r="B19" s="5"/>
      <c r="C19" s="7"/>
      <c r="F19" s="2" t="s">
        <v>37</v>
      </c>
      <c r="H19" s="12"/>
    </row>
    <row r="20" spans="1:8" ht="17.25" customHeight="1" x14ac:dyDescent="0.15">
      <c r="A20" s="10" t="s">
        <v>38</v>
      </c>
      <c r="B20" s="11">
        <v>3000</v>
      </c>
      <c r="C20" s="7" t="s">
        <v>39</v>
      </c>
      <c r="G20" s="2" t="s">
        <v>38</v>
      </c>
      <c r="H20" s="12">
        <v>3000</v>
      </c>
    </row>
    <row r="21" spans="1:8" ht="17.25" customHeight="1" x14ac:dyDescent="0.15">
      <c r="A21" s="10" t="s">
        <v>40</v>
      </c>
      <c r="B21" s="11">
        <v>21600</v>
      </c>
      <c r="C21" s="7" t="s">
        <v>41</v>
      </c>
      <c r="G21" s="2" t="s">
        <v>40</v>
      </c>
      <c r="H21" s="12">
        <v>21600</v>
      </c>
    </row>
    <row r="22" spans="1:8" ht="15.75" customHeight="1" x14ac:dyDescent="0.2">
      <c r="A22" s="8" t="s">
        <v>42</v>
      </c>
      <c r="B22" s="5"/>
      <c r="C22" s="7"/>
      <c r="F22" s="2" t="s">
        <v>43</v>
      </c>
      <c r="H22" s="12"/>
    </row>
    <row r="23" spans="1:8" ht="17.25" customHeight="1" x14ac:dyDescent="0.15">
      <c r="A23" s="10" t="s">
        <v>44</v>
      </c>
      <c r="B23" s="11">
        <v>1500</v>
      </c>
      <c r="C23" s="7" t="s">
        <v>45</v>
      </c>
      <c r="G23" s="2" t="s">
        <v>44</v>
      </c>
      <c r="H23" s="12">
        <v>1500</v>
      </c>
    </row>
    <row r="24" spans="1:8" ht="17.25" customHeight="1" x14ac:dyDescent="0.15">
      <c r="A24" s="10" t="s">
        <v>46</v>
      </c>
      <c r="B24" s="11">
        <v>2698.44</v>
      </c>
      <c r="C24" s="7"/>
      <c r="G24" s="2" t="s">
        <v>46</v>
      </c>
      <c r="H24" s="12">
        <v>2698.44</v>
      </c>
    </row>
    <row r="25" spans="1:8" ht="15.75" customHeight="1" x14ac:dyDescent="0.2">
      <c r="A25" s="8" t="s">
        <v>47</v>
      </c>
      <c r="B25" s="5"/>
      <c r="C25" s="7"/>
      <c r="F25" s="2" t="s">
        <v>48</v>
      </c>
      <c r="H25" s="12"/>
    </row>
    <row r="26" spans="1:8" ht="17.25" customHeight="1" x14ac:dyDescent="0.15">
      <c r="A26" s="10" t="s">
        <v>49</v>
      </c>
      <c r="B26" s="11">
        <v>1521.02</v>
      </c>
      <c r="C26" s="7"/>
      <c r="G26" s="2" t="s">
        <v>49</v>
      </c>
      <c r="H26" s="12">
        <v>1521.02</v>
      </c>
    </row>
    <row r="27" spans="1:8" ht="17.25" customHeight="1" x14ac:dyDescent="0.15">
      <c r="A27" s="18" t="s">
        <v>50</v>
      </c>
      <c r="B27" s="11">
        <v>8940.91</v>
      </c>
      <c r="C27" s="7"/>
      <c r="G27" s="2" t="s">
        <v>51</v>
      </c>
      <c r="H27" s="12">
        <v>8940.91</v>
      </c>
    </row>
    <row r="28" spans="1:8" ht="17.25" customHeight="1" x14ac:dyDescent="0.15">
      <c r="A28" s="10" t="s">
        <v>52</v>
      </c>
      <c r="B28" s="11">
        <v>1181.77</v>
      </c>
      <c r="C28" s="7"/>
      <c r="G28" s="2" t="s">
        <v>52</v>
      </c>
      <c r="H28" s="12">
        <v>1181.77</v>
      </c>
    </row>
    <row r="29" spans="1:8" ht="17.25" customHeight="1" x14ac:dyDescent="0.15">
      <c r="A29" s="18" t="s">
        <v>53</v>
      </c>
      <c r="B29" s="20">
        <v>780</v>
      </c>
      <c r="C29" s="7"/>
      <c r="G29" s="2" t="s">
        <v>54</v>
      </c>
      <c r="H29" s="12">
        <v>780</v>
      </c>
    </row>
    <row r="30" spans="1:8" ht="17.25" customHeight="1" x14ac:dyDescent="0.15">
      <c r="A30" s="10" t="s">
        <v>55</v>
      </c>
      <c r="B30" s="20">
        <v>468</v>
      </c>
      <c r="C30" s="7"/>
      <c r="G30" s="2" t="s">
        <v>55</v>
      </c>
      <c r="H30" s="12">
        <v>468</v>
      </c>
    </row>
    <row r="31" spans="1:8" ht="17.25" customHeight="1" x14ac:dyDescent="0.15">
      <c r="A31" s="10" t="s">
        <v>56</v>
      </c>
      <c r="B31" s="11">
        <v>1140.97</v>
      </c>
      <c r="C31" s="7"/>
      <c r="G31" s="2" t="s">
        <v>56</v>
      </c>
      <c r="H31" s="12">
        <v>1140.97</v>
      </c>
    </row>
    <row r="32" spans="1:8" ht="17.25" customHeight="1" x14ac:dyDescent="0.2">
      <c r="A32" s="21" t="s">
        <v>57</v>
      </c>
      <c r="B32" s="5"/>
      <c r="C32" s="7"/>
      <c r="F32" s="2" t="s">
        <v>58</v>
      </c>
      <c r="H32" s="12"/>
    </row>
    <row r="33" spans="1:8" ht="15.75" customHeight="1" x14ac:dyDescent="0.2">
      <c r="A33" s="8" t="s">
        <v>59</v>
      </c>
      <c r="B33" s="5"/>
      <c r="C33" s="7"/>
      <c r="F33" s="2" t="s">
        <v>60</v>
      </c>
      <c r="H33" s="12"/>
    </row>
    <row r="34" spans="1:8" ht="17.25" customHeight="1" x14ac:dyDescent="0.15">
      <c r="A34" s="10" t="s">
        <v>61</v>
      </c>
      <c r="B34" s="11">
        <v>12000</v>
      </c>
      <c r="C34" s="7"/>
      <c r="G34" s="2" t="s">
        <v>61</v>
      </c>
      <c r="H34" s="12">
        <v>12000</v>
      </c>
    </row>
    <row r="35" spans="1:8" ht="17.25" customHeight="1" x14ac:dyDescent="0.15">
      <c r="A35" s="10" t="s">
        <v>62</v>
      </c>
      <c r="B35" s="11">
        <v>1102</v>
      </c>
      <c r="C35" s="7"/>
      <c r="G35" s="2" t="s">
        <v>62</v>
      </c>
      <c r="H35" s="12">
        <v>1102</v>
      </c>
    </row>
    <row r="36" spans="1:8" ht="17.25" customHeight="1" x14ac:dyDescent="0.15">
      <c r="A36" s="16" t="s">
        <v>63</v>
      </c>
      <c r="B36" s="11">
        <v>5200</v>
      </c>
      <c r="C36" s="7"/>
      <c r="F36" s="2" t="s">
        <v>63</v>
      </c>
      <c r="H36" s="12">
        <v>5200</v>
      </c>
    </row>
    <row r="37" spans="1:8" ht="17.25" customHeight="1" x14ac:dyDescent="0.15">
      <c r="A37" s="16" t="s">
        <v>64</v>
      </c>
      <c r="B37" s="11">
        <v>18000</v>
      </c>
      <c r="C37" s="7"/>
      <c r="F37" s="2" t="s">
        <v>64</v>
      </c>
      <c r="H37" s="12">
        <v>18000</v>
      </c>
    </row>
    <row r="38" spans="1:8" ht="17.25" customHeight="1" x14ac:dyDescent="0.15">
      <c r="A38" s="16" t="s">
        <v>65</v>
      </c>
      <c r="B38" s="20">
        <v>250</v>
      </c>
      <c r="C38" s="7"/>
      <c r="F38" s="2" t="s">
        <v>65</v>
      </c>
      <c r="H38" s="12">
        <v>250</v>
      </c>
    </row>
    <row r="39" spans="1:8" ht="17.25" customHeight="1" x14ac:dyDescent="0.15">
      <c r="A39" s="16" t="s">
        <v>66</v>
      </c>
      <c r="B39" s="11">
        <v>4810</v>
      </c>
      <c r="C39" s="7"/>
      <c r="F39" s="2" t="s">
        <v>66</v>
      </c>
      <c r="H39" s="12">
        <v>4810</v>
      </c>
    </row>
    <row r="40" spans="1:8" ht="17.25" customHeight="1" x14ac:dyDescent="0.15">
      <c r="A40" s="10" t="s">
        <v>67</v>
      </c>
      <c r="B40" s="11">
        <v>900</v>
      </c>
      <c r="C40" s="7"/>
      <c r="G40" s="2" t="s">
        <v>68</v>
      </c>
      <c r="H40" s="12">
        <v>900</v>
      </c>
    </row>
    <row r="41" spans="1:8" ht="17.25" customHeight="1" x14ac:dyDescent="0.15">
      <c r="A41" s="16" t="s">
        <v>69</v>
      </c>
      <c r="B41" s="11">
        <v>111665.11</v>
      </c>
      <c r="C41" s="7"/>
      <c r="F41" s="14" t="s">
        <v>70</v>
      </c>
      <c r="G41" s="14"/>
      <c r="H41" s="15">
        <f>SUM(H8:H40)</f>
        <v>111665.11</v>
      </c>
    </row>
    <row r="42" spans="1:8" ht="17.25" customHeight="1" x14ac:dyDescent="0.15">
      <c r="A42" s="16" t="s">
        <v>71</v>
      </c>
      <c r="B42" s="11"/>
      <c r="C42" s="7"/>
      <c r="F42" s="2" t="s">
        <v>72</v>
      </c>
      <c r="H42" s="12"/>
    </row>
    <row r="43" spans="1:8" ht="17.25" customHeight="1" x14ac:dyDescent="0.15">
      <c r="A43" s="16" t="s">
        <v>73</v>
      </c>
      <c r="B43" s="20">
        <v>1125</v>
      </c>
      <c r="C43" s="7"/>
      <c r="F43" s="2" t="s">
        <v>73</v>
      </c>
      <c r="H43" s="12">
        <v>1125</v>
      </c>
    </row>
    <row r="44" spans="1:8" ht="17.25" customHeight="1" x14ac:dyDescent="0.15">
      <c r="A44" s="10" t="s">
        <v>74</v>
      </c>
      <c r="B44" s="11">
        <v>1575</v>
      </c>
      <c r="C44" s="7"/>
      <c r="F44" s="2" t="s">
        <v>74</v>
      </c>
      <c r="H44" s="12">
        <v>1575</v>
      </c>
    </row>
    <row r="45" spans="1:8" ht="17.25" customHeight="1" x14ac:dyDescent="0.15">
      <c r="A45" s="16" t="s">
        <v>75</v>
      </c>
      <c r="B45" s="11">
        <v>675</v>
      </c>
      <c r="C45" s="7"/>
      <c r="F45" s="2" t="s">
        <v>75</v>
      </c>
      <c r="H45" s="12">
        <v>675</v>
      </c>
    </row>
    <row r="46" spans="1:8" ht="21" customHeight="1" x14ac:dyDescent="0.15">
      <c r="A46" s="22" t="s">
        <v>76</v>
      </c>
      <c r="B46" s="23" t="s">
        <v>77</v>
      </c>
      <c r="C46" s="7"/>
      <c r="F46" s="2" t="s">
        <v>78</v>
      </c>
      <c r="H46" s="12" t="s">
        <v>77</v>
      </c>
    </row>
    <row r="47" spans="1:8" ht="21" customHeight="1" x14ac:dyDescent="0.15">
      <c r="A47" s="16" t="s">
        <v>79</v>
      </c>
      <c r="B47" s="24">
        <v>900</v>
      </c>
      <c r="C47" s="7"/>
      <c r="F47" s="2" t="s">
        <v>79</v>
      </c>
      <c r="H47" s="12">
        <v>900</v>
      </c>
    </row>
    <row r="48" spans="1:8" ht="21" customHeight="1" x14ac:dyDescent="0.15">
      <c r="A48" s="10" t="s">
        <v>80</v>
      </c>
      <c r="B48" s="24">
        <v>270</v>
      </c>
      <c r="C48" s="7"/>
      <c r="G48" s="2" t="s">
        <v>80</v>
      </c>
      <c r="H48" s="12">
        <v>270</v>
      </c>
    </row>
    <row r="49" spans="1:8" ht="21" customHeight="1" x14ac:dyDescent="0.15">
      <c r="A49" s="10" t="s">
        <v>81</v>
      </c>
      <c r="B49" s="24">
        <v>450</v>
      </c>
      <c r="C49" s="7"/>
      <c r="G49" s="2" t="s">
        <v>81</v>
      </c>
      <c r="H49" s="12">
        <v>450</v>
      </c>
    </row>
    <row r="50" spans="1:8" ht="21" customHeight="1" x14ac:dyDescent="0.15">
      <c r="A50" s="16" t="s">
        <v>82</v>
      </c>
      <c r="B50" s="24">
        <v>900</v>
      </c>
      <c r="C50" s="7"/>
      <c r="F50" s="2" t="s">
        <v>82</v>
      </c>
      <c r="H50" s="12">
        <v>900</v>
      </c>
    </row>
    <row r="51" spans="1:8" ht="21" customHeight="1" x14ac:dyDescent="0.15">
      <c r="A51" s="16" t="s">
        <v>83</v>
      </c>
      <c r="B51" s="25">
        <v>1800</v>
      </c>
      <c r="C51" s="7"/>
      <c r="F51" s="2" t="s">
        <v>83</v>
      </c>
      <c r="H51" s="12">
        <v>1800</v>
      </c>
    </row>
    <row r="52" spans="1:8" ht="21" customHeight="1" x14ac:dyDescent="0.15">
      <c r="A52" s="26" t="s">
        <v>84</v>
      </c>
      <c r="B52" s="27">
        <v>7695</v>
      </c>
      <c r="C52" s="7"/>
      <c r="F52" s="14" t="s">
        <v>85</v>
      </c>
      <c r="G52" s="14"/>
      <c r="H52" s="15">
        <f>SUM(H42:H51)</f>
        <v>7695</v>
      </c>
    </row>
    <row r="53" spans="1:8" ht="21" customHeight="1" x14ac:dyDescent="0.2">
      <c r="A53" s="28"/>
      <c r="B53" s="5"/>
      <c r="C53" s="7"/>
      <c r="H53" s="12"/>
    </row>
    <row r="54" spans="1:8" ht="21" customHeight="1" x14ac:dyDescent="0.2">
      <c r="A54" s="26" t="s">
        <v>86</v>
      </c>
      <c r="B54" s="5"/>
      <c r="C54" s="7"/>
      <c r="F54" s="2" t="s">
        <v>87</v>
      </c>
      <c r="H54" s="12"/>
    </row>
    <row r="55" spans="1:8" ht="21" customHeight="1" x14ac:dyDescent="0.15">
      <c r="A55" s="26" t="s">
        <v>88</v>
      </c>
      <c r="B55" s="29">
        <v>639.89</v>
      </c>
      <c r="C55" s="7"/>
      <c r="F55" s="2" t="s">
        <v>88</v>
      </c>
      <c r="H55" s="12">
        <v>639.89</v>
      </c>
    </row>
    <row r="56" spans="1:8" ht="17.25" customHeight="1" x14ac:dyDescent="0.15">
      <c r="A56" s="26" t="s">
        <v>89</v>
      </c>
      <c r="B56" s="30">
        <v>0</v>
      </c>
      <c r="C56" s="7"/>
      <c r="F56" s="2" t="s">
        <v>90</v>
      </c>
      <c r="H56" s="12">
        <f>H55+H52+H41</f>
        <v>120000</v>
      </c>
    </row>
    <row r="57" spans="1:8" x14ac:dyDescent="0.15">
      <c r="F57" s="2" t="s">
        <v>91</v>
      </c>
      <c r="H57" s="12">
        <f>H6-H56</f>
        <v>0</v>
      </c>
    </row>
  </sheetData>
  <mergeCells count="4">
    <mergeCell ref="A1:C1"/>
    <mergeCell ref="F3:G3"/>
    <mergeCell ref="F6:G6"/>
    <mergeCell ref="F8:G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0"/>
  <sheetViews>
    <sheetView zoomScale="130" zoomScaleNormal="130" workbookViewId="0">
      <selection activeCell="F1" sqref="F1"/>
    </sheetView>
  </sheetViews>
  <sheetFormatPr baseColWidth="10" defaultColWidth="8" defaultRowHeight="13" x14ac:dyDescent="0.15"/>
  <cols>
    <col min="1" max="1" width="2.6640625" style="2" customWidth="1"/>
    <col min="2" max="2" width="34" style="2" customWidth="1"/>
    <col min="3" max="3" width="15.33203125" style="3" customWidth="1"/>
    <col min="4" max="4" width="8.83203125" style="1" customWidth="1"/>
    <col min="5" max="16384" width="8" style="1"/>
  </cols>
  <sheetData>
    <row r="1" spans="1:6" ht="13" customHeight="1" x14ac:dyDescent="0.15">
      <c r="A1" s="31" t="s">
        <v>92</v>
      </c>
      <c r="B1" s="32"/>
      <c r="C1" s="33"/>
      <c r="F1" s="34"/>
    </row>
    <row r="2" spans="1:6" x14ac:dyDescent="0.15">
      <c r="A2" s="35"/>
      <c r="B2" s="36"/>
      <c r="C2" s="37"/>
    </row>
    <row r="3" spans="1:6" ht="12.75" customHeight="1" x14ac:dyDescent="0.15">
      <c r="A3" s="75" t="s">
        <v>5</v>
      </c>
      <c r="B3" s="75"/>
      <c r="C3" s="39"/>
    </row>
    <row r="4" spans="1:6" x14ac:dyDescent="0.15">
      <c r="A4" s="38"/>
      <c r="B4" s="2" t="s">
        <v>7</v>
      </c>
      <c r="C4" s="40">
        <v>112500</v>
      </c>
      <c r="D4" s="34"/>
    </row>
    <row r="5" spans="1:6" x14ac:dyDescent="0.15">
      <c r="A5" s="38"/>
      <c r="B5" s="2" t="s">
        <v>9</v>
      </c>
      <c r="C5" s="40">
        <v>13000</v>
      </c>
    </row>
    <row r="6" spans="1:6" ht="12.75" customHeight="1" x14ac:dyDescent="0.15">
      <c r="A6" s="76" t="s">
        <v>10</v>
      </c>
      <c r="B6" s="76"/>
      <c r="C6" s="42">
        <f>SUM(C4:C5)</f>
        <v>125500</v>
      </c>
    </row>
    <row r="7" spans="1:6" x14ac:dyDescent="0.15">
      <c r="A7" s="35"/>
      <c r="B7" s="36"/>
      <c r="C7" s="43"/>
    </row>
    <row r="8" spans="1:6" ht="12.75" customHeight="1" x14ac:dyDescent="0.15">
      <c r="A8" s="75" t="s">
        <v>12</v>
      </c>
      <c r="B8" s="75"/>
      <c r="C8" s="39"/>
    </row>
    <row r="9" spans="1:6" x14ac:dyDescent="0.15">
      <c r="A9" s="38" t="s">
        <v>15</v>
      </c>
      <c r="C9" s="40">
        <f>C4*0.1</f>
        <v>11250</v>
      </c>
    </row>
    <row r="10" spans="1:6" x14ac:dyDescent="0.15">
      <c r="A10" s="38" t="s">
        <v>23</v>
      </c>
      <c r="C10" s="39"/>
    </row>
    <row r="11" spans="1:6" x14ac:dyDescent="0.15">
      <c r="A11" s="38"/>
      <c r="B11" s="2" t="s">
        <v>93</v>
      </c>
      <c r="C11" s="40">
        <v>100</v>
      </c>
    </row>
    <row r="12" spans="1:6" x14ac:dyDescent="0.15">
      <c r="A12" s="38" t="s">
        <v>25</v>
      </c>
      <c r="C12" s="40"/>
    </row>
    <row r="13" spans="1:6" x14ac:dyDescent="0.15">
      <c r="A13" s="38"/>
      <c r="B13" s="2" t="s">
        <v>94</v>
      </c>
      <c r="C13" s="40">
        <f>130*12</f>
        <v>1560</v>
      </c>
    </row>
    <row r="14" spans="1:6" x14ac:dyDescent="0.15">
      <c r="A14" s="38"/>
      <c r="B14" s="2" t="s">
        <v>95</v>
      </c>
      <c r="C14" s="40">
        <v>5000</v>
      </c>
    </row>
    <row r="15" spans="1:6" x14ac:dyDescent="0.15">
      <c r="A15" s="38" t="s">
        <v>30</v>
      </c>
      <c r="C15" s="40"/>
    </row>
    <row r="16" spans="1:6" x14ac:dyDescent="0.15">
      <c r="A16" s="38"/>
      <c r="B16" s="2" t="s">
        <v>33</v>
      </c>
      <c r="C16" s="40">
        <v>11944</v>
      </c>
    </row>
    <row r="17" spans="1:3" x14ac:dyDescent="0.15">
      <c r="A17" s="38"/>
      <c r="B17" s="2" t="s">
        <v>96</v>
      </c>
      <c r="C17" s="40">
        <v>0</v>
      </c>
    </row>
    <row r="18" spans="1:3" x14ac:dyDescent="0.15">
      <c r="A18" s="38" t="s">
        <v>37</v>
      </c>
      <c r="C18" s="40"/>
    </row>
    <row r="19" spans="1:3" x14ac:dyDescent="0.15">
      <c r="A19" s="38"/>
      <c r="B19" s="2" t="s">
        <v>97</v>
      </c>
      <c r="C19" s="40">
        <v>22000</v>
      </c>
    </row>
    <row r="20" spans="1:3" x14ac:dyDescent="0.15">
      <c r="A20" s="38" t="s">
        <v>43</v>
      </c>
      <c r="C20" s="40"/>
    </row>
    <row r="21" spans="1:3" x14ac:dyDescent="0.15">
      <c r="A21" s="38"/>
      <c r="B21" s="2" t="s">
        <v>44</v>
      </c>
      <c r="C21" s="40">
        <v>3360</v>
      </c>
    </row>
    <row r="22" spans="1:3" x14ac:dyDescent="0.15">
      <c r="A22" s="38"/>
      <c r="B22" s="2" t="s">
        <v>46</v>
      </c>
      <c r="C22" s="40">
        <v>1800</v>
      </c>
    </row>
    <row r="23" spans="1:3" x14ac:dyDescent="0.15">
      <c r="A23" s="38" t="s">
        <v>98</v>
      </c>
      <c r="C23" s="40"/>
    </row>
    <row r="24" spans="1:3" x14ac:dyDescent="0.15">
      <c r="A24" s="38"/>
      <c r="B24" s="2" t="s">
        <v>99</v>
      </c>
      <c r="C24" s="40">
        <v>100</v>
      </c>
    </row>
    <row r="25" spans="1:3" x14ac:dyDescent="0.15">
      <c r="A25" s="38"/>
      <c r="B25" s="2" t="s">
        <v>100</v>
      </c>
      <c r="C25" s="40">
        <f>20*12</f>
        <v>240</v>
      </c>
    </row>
    <row r="26" spans="1:3" x14ac:dyDescent="0.15">
      <c r="A26" s="38"/>
      <c r="B26" s="2" t="s">
        <v>101</v>
      </c>
      <c r="C26" s="40">
        <f>300</f>
        <v>300</v>
      </c>
    </row>
    <row r="27" spans="1:3" x14ac:dyDescent="0.15">
      <c r="A27" s="38" t="s">
        <v>48</v>
      </c>
      <c r="C27" s="40"/>
    </row>
    <row r="28" spans="1:3" x14ac:dyDescent="0.15">
      <c r="A28" s="38"/>
      <c r="B28" s="2" t="s">
        <v>49</v>
      </c>
      <c r="C28" s="40">
        <v>3150</v>
      </c>
    </row>
    <row r="29" spans="1:3" x14ac:dyDescent="0.15">
      <c r="A29" s="38"/>
      <c r="B29" s="2" t="s">
        <v>51</v>
      </c>
      <c r="C29" s="40">
        <v>11165</v>
      </c>
    </row>
    <row r="30" spans="1:3" x14ac:dyDescent="0.15">
      <c r="A30" s="38"/>
      <c r="B30" s="2" t="s">
        <v>52</v>
      </c>
      <c r="C30" s="40">
        <v>2120</v>
      </c>
    </row>
    <row r="31" spans="1:3" x14ac:dyDescent="0.15">
      <c r="A31" s="38"/>
      <c r="B31" s="2" t="s">
        <v>54</v>
      </c>
      <c r="C31" s="40">
        <f>65*12</f>
        <v>780</v>
      </c>
    </row>
    <row r="32" spans="1:3" x14ac:dyDescent="0.15">
      <c r="A32" s="38"/>
      <c r="B32" s="2" t="s">
        <v>55</v>
      </c>
      <c r="C32" s="40">
        <v>456</v>
      </c>
    </row>
    <row r="33" spans="1:4" x14ac:dyDescent="0.15">
      <c r="A33" s="38"/>
      <c r="B33" s="2" t="s">
        <v>56</v>
      </c>
      <c r="C33" s="40">
        <v>1303</v>
      </c>
    </row>
    <row r="34" spans="1:4" x14ac:dyDescent="0.15">
      <c r="A34" s="38" t="s">
        <v>58</v>
      </c>
      <c r="C34" s="40"/>
    </row>
    <row r="35" spans="1:4" x14ac:dyDescent="0.15">
      <c r="A35" s="38" t="s">
        <v>102</v>
      </c>
      <c r="C35" s="40">
        <v>0</v>
      </c>
    </row>
    <row r="36" spans="1:4" x14ac:dyDescent="0.15">
      <c r="A36" s="38" t="s">
        <v>60</v>
      </c>
      <c r="C36" s="40"/>
    </row>
    <row r="37" spans="1:4" x14ac:dyDescent="0.15">
      <c r="A37" s="38"/>
      <c r="B37" s="2" t="s">
        <v>61</v>
      </c>
      <c r="C37" s="40">
        <v>10000</v>
      </c>
    </row>
    <row r="38" spans="1:4" x14ac:dyDescent="0.15">
      <c r="A38" s="38" t="s">
        <v>103</v>
      </c>
      <c r="C38" s="40">
        <v>3336</v>
      </c>
    </row>
    <row r="39" spans="1:4" x14ac:dyDescent="0.15">
      <c r="A39" s="38" t="s">
        <v>63</v>
      </c>
      <c r="C39" s="40">
        <f>100*52+60*52-1040</f>
        <v>7280</v>
      </c>
    </row>
    <row r="40" spans="1:4" x14ac:dyDescent="0.15">
      <c r="A40" s="38" t="s">
        <v>64</v>
      </c>
      <c r="C40" s="40">
        <v>20000</v>
      </c>
    </row>
    <row r="41" spans="1:4" x14ac:dyDescent="0.15">
      <c r="A41" s="38" t="s">
        <v>66</v>
      </c>
      <c r="C41" s="40">
        <v>3000</v>
      </c>
      <c r="D41" s="44" t="s">
        <v>104</v>
      </c>
    </row>
    <row r="42" spans="1:4" x14ac:dyDescent="0.15">
      <c r="A42" s="38" t="s">
        <v>105</v>
      </c>
      <c r="C42" s="40">
        <v>900</v>
      </c>
    </row>
    <row r="43" spans="1:4" x14ac:dyDescent="0.15">
      <c r="A43" s="41" t="s">
        <v>70</v>
      </c>
      <c r="B43" s="14"/>
      <c r="C43" s="42">
        <f>SUM(C8:C42)</f>
        <v>121144</v>
      </c>
    </row>
    <row r="44" spans="1:4" x14ac:dyDescent="0.15">
      <c r="A44" s="41"/>
      <c r="B44" s="14"/>
      <c r="C44" s="42"/>
    </row>
    <row r="45" spans="1:4" x14ac:dyDescent="0.15">
      <c r="A45" s="38" t="s">
        <v>72</v>
      </c>
      <c r="C45" s="40"/>
    </row>
    <row r="46" spans="1:4" x14ac:dyDescent="0.15">
      <c r="A46" s="38" t="s">
        <v>73</v>
      </c>
      <c r="C46" s="40">
        <v>210</v>
      </c>
    </row>
    <row r="47" spans="1:4" x14ac:dyDescent="0.15">
      <c r="A47" s="38" t="s">
        <v>74</v>
      </c>
      <c r="C47" s="40">
        <v>205</v>
      </c>
    </row>
    <row r="48" spans="1:4" x14ac:dyDescent="0.15">
      <c r="A48" s="38" t="s">
        <v>106</v>
      </c>
      <c r="C48" s="40">
        <v>1000</v>
      </c>
    </row>
    <row r="49" spans="1:4" x14ac:dyDescent="0.15">
      <c r="A49" s="38" t="s">
        <v>75</v>
      </c>
      <c r="C49" s="40">
        <v>0</v>
      </c>
    </row>
    <row r="50" spans="1:4" x14ac:dyDescent="0.15">
      <c r="A50" s="38" t="s">
        <v>78</v>
      </c>
      <c r="C50" s="40">
        <v>1000</v>
      </c>
    </row>
    <row r="51" spans="1:4" x14ac:dyDescent="0.15">
      <c r="A51" s="38" t="s">
        <v>107</v>
      </c>
      <c r="C51" s="40">
        <v>1620</v>
      </c>
      <c r="D51" s="44" t="s">
        <v>108</v>
      </c>
    </row>
    <row r="52" spans="1:4" x14ac:dyDescent="0.15">
      <c r="A52" s="38" t="s">
        <v>82</v>
      </c>
      <c r="C52" s="40">
        <v>0</v>
      </c>
    </row>
    <row r="53" spans="1:4" x14ac:dyDescent="0.15">
      <c r="A53" s="38" t="s">
        <v>83</v>
      </c>
      <c r="C53" s="40">
        <v>0</v>
      </c>
    </row>
    <row r="54" spans="1:4" x14ac:dyDescent="0.15">
      <c r="A54" s="41" t="s">
        <v>85</v>
      </c>
      <c r="B54" s="14"/>
      <c r="C54" s="42">
        <f>SUM(C45:C53)</f>
        <v>4035</v>
      </c>
    </row>
    <row r="55" spans="1:4" x14ac:dyDescent="0.15">
      <c r="A55" s="41" t="s">
        <v>87</v>
      </c>
      <c r="C55" s="40">
        <v>321</v>
      </c>
    </row>
    <row r="56" spans="1:4" ht="17.25" customHeight="1" x14ac:dyDescent="0.15">
      <c r="A56" s="38"/>
      <c r="B56" s="45" t="s">
        <v>109</v>
      </c>
      <c r="C56" s="46">
        <f>+C43+C54+C55</f>
        <v>125500</v>
      </c>
    </row>
    <row r="57" spans="1:4" x14ac:dyDescent="0.15">
      <c r="A57" s="41"/>
      <c r="B57" s="14"/>
      <c r="C57" s="42"/>
      <c r="D57" s="34"/>
    </row>
    <row r="58" spans="1:4" x14ac:dyDescent="0.15">
      <c r="A58" s="38"/>
      <c r="C58" s="40"/>
    </row>
    <row r="59" spans="1:4" x14ac:dyDescent="0.15">
      <c r="A59" s="38"/>
      <c r="C59" s="40"/>
    </row>
    <row r="60" spans="1:4" x14ac:dyDescent="0.15">
      <c r="A60" s="47"/>
      <c r="B60" s="48"/>
      <c r="C60" s="49"/>
    </row>
  </sheetData>
  <mergeCells count="3">
    <mergeCell ref="A3:B3"/>
    <mergeCell ref="A6:B6"/>
    <mergeCell ref="A8:B8"/>
  </mergeCells>
  <printOptions gridLines="1"/>
  <pageMargins left="1" right="1" top="1" bottom="1" header="0.51180555555555551" footer="0.51180555555555551"/>
  <pageSetup firstPageNumber="0" orientation="portrait" horizontalDpi="300" verticalDpi="300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zoomScale="130" zoomScaleNormal="130" workbookViewId="0"/>
  </sheetViews>
  <sheetFormatPr baseColWidth="10" defaultColWidth="8" defaultRowHeight="13" x14ac:dyDescent="0.15"/>
  <cols>
    <col min="1" max="1" width="2.6640625" style="2" customWidth="1"/>
    <col min="2" max="2" width="34" style="2" customWidth="1"/>
    <col min="3" max="3" width="15.33203125" style="3" customWidth="1"/>
    <col min="4" max="4" width="8.83203125" style="1" customWidth="1"/>
    <col min="5" max="5" width="8" style="1"/>
    <col min="6" max="6" width="15.5" style="50" customWidth="1"/>
    <col min="7" max="16384" width="8" style="1"/>
  </cols>
  <sheetData>
    <row r="1" spans="1:7" ht="13" customHeight="1" x14ac:dyDescent="0.15">
      <c r="A1" s="31" t="s">
        <v>110</v>
      </c>
      <c r="B1" s="32"/>
      <c r="C1" s="33"/>
      <c r="G1" s="34"/>
    </row>
    <row r="2" spans="1:7" ht="16" x14ac:dyDescent="0.15">
      <c r="A2" s="35"/>
      <c r="B2" s="36"/>
      <c r="C2" s="37"/>
      <c r="F2" s="51" t="s">
        <v>111</v>
      </c>
    </row>
    <row r="3" spans="1:7" ht="12.75" customHeight="1" x14ac:dyDescent="0.15">
      <c r="A3" s="75" t="s">
        <v>5</v>
      </c>
      <c r="B3" s="75"/>
      <c r="C3" s="39"/>
    </row>
    <row r="4" spans="1:7" x14ac:dyDescent="0.15">
      <c r="A4" s="38"/>
      <c r="B4" s="2" t="s">
        <v>7</v>
      </c>
      <c r="C4" s="40">
        <v>91500</v>
      </c>
      <c r="D4" s="34"/>
      <c r="F4" s="50">
        <v>91500</v>
      </c>
    </row>
    <row r="5" spans="1:7" x14ac:dyDescent="0.15">
      <c r="A5" s="38"/>
      <c r="B5" s="2" t="s">
        <v>9</v>
      </c>
      <c r="C5" s="40">
        <v>13000</v>
      </c>
      <c r="F5" s="50">
        <v>13000</v>
      </c>
    </row>
    <row r="6" spans="1:7" ht="12.75" customHeight="1" x14ac:dyDescent="0.15">
      <c r="A6" s="76" t="s">
        <v>10</v>
      </c>
      <c r="B6" s="76"/>
      <c r="C6" s="42">
        <f>SUM(C4:C5)</f>
        <v>104500</v>
      </c>
      <c r="F6" s="42">
        <f>SUM(F4:F5)</f>
        <v>104500</v>
      </c>
    </row>
    <row r="7" spans="1:7" x14ac:dyDescent="0.15">
      <c r="A7" s="35"/>
      <c r="B7" s="36"/>
      <c r="C7" s="43"/>
    </row>
    <row r="8" spans="1:7" ht="12.75" customHeight="1" x14ac:dyDescent="0.15">
      <c r="A8" s="75" t="s">
        <v>12</v>
      </c>
      <c r="B8" s="75"/>
      <c r="C8" s="39"/>
    </row>
    <row r="9" spans="1:7" x14ac:dyDescent="0.15">
      <c r="A9" s="38" t="s">
        <v>15</v>
      </c>
      <c r="C9" s="52">
        <f>C4*0.1</f>
        <v>9150</v>
      </c>
      <c r="D9" s="4" t="s">
        <v>112</v>
      </c>
      <c r="F9" s="50">
        <v>11250</v>
      </c>
    </row>
    <row r="10" spans="1:7" x14ac:dyDescent="0.15">
      <c r="A10" s="38" t="s">
        <v>23</v>
      </c>
      <c r="C10" s="39"/>
    </row>
    <row r="11" spans="1:7" x14ac:dyDescent="0.15">
      <c r="A11" s="38"/>
      <c r="B11" s="2" t="s">
        <v>93</v>
      </c>
      <c r="C11" s="40">
        <v>100</v>
      </c>
      <c r="F11" s="50">
        <v>100</v>
      </c>
    </row>
    <row r="12" spans="1:7" x14ac:dyDescent="0.15">
      <c r="A12" s="38" t="s">
        <v>25</v>
      </c>
      <c r="C12" s="40"/>
    </row>
    <row r="13" spans="1:7" x14ac:dyDescent="0.15">
      <c r="A13" s="38"/>
      <c r="B13" s="2" t="s">
        <v>94</v>
      </c>
      <c r="C13" s="40">
        <f>130*12</f>
        <v>1560</v>
      </c>
      <c r="F13" s="50">
        <v>1560</v>
      </c>
    </row>
    <row r="14" spans="1:7" x14ac:dyDescent="0.15">
      <c r="A14" s="38"/>
      <c r="B14" s="2" t="s">
        <v>95</v>
      </c>
      <c r="C14" s="40">
        <v>5000</v>
      </c>
      <c r="F14" s="50">
        <v>5000</v>
      </c>
    </row>
    <row r="15" spans="1:7" x14ac:dyDescent="0.15">
      <c r="A15" s="38" t="s">
        <v>30</v>
      </c>
      <c r="C15" s="40"/>
    </row>
    <row r="16" spans="1:7" x14ac:dyDescent="0.15">
      <c r="A16" s="38"/>
      <c r="B16" s="2" t="s">
        <v>33</v>
      </c>
      <c r="C16" s="40">
        <v>11944</v>
      </c>
      <c r="F16" s="50">
        <v>11944</v>
      </c>
    </row>
    <row r="17" spans="1:6" x14ac:dyDescent="0.15">
      <c r="A17" s="38"/>
      <c r="B17" s="2" t="s">
        <v>96</v>
      </c>
      <c r="C17" s="40">
        <v>0</v>
      </c>
      <c r="F17" s="50">
        <v>0</v>
      </c>
    </row>
    <row r="18" spans="1:6" x14ac:dyDescent="0.15">
      <c r="A18" s="38" t="s">
        <v>37</v>
      </c>
      <c r="C18" s="40"/>
    </row>
    <row r="19" spans="1:6" x14ac:dyDescent="0.15">
      <c r="A19" s="38"/>
      <c r="B19" s="2" t="s">
        <v>97</v>
      </c>
      <c r="C19" s="40">
        <v>0</v>
      </c>
      <c r="F19" s="50">
        <v>0</v>
      </c>
    </row>
    <row r="20" spans="1:6" x14ac:dyDescent="0.15">
      <c r="A20" s="38" t="s">
        <v>43</v>
      </c>
      <c r="C20" s="40"/>
    </row>
    <row r="21" spans="1:6" x14ac:dyDescent="0.15">
      <c r="A21" s="38"/>
      <c r="B21" s="2" t="s">
        <v>44</v>
      </c>
      <c r="C21" s="40">
        <v>3360</v>
      </c>
      <c r="F21" s="50">
        <v>3360</v>
      </c>
    </row>
    <row r="22" spans="1:6" x14ac:dyDescent="0.15">
      <c r="A22" s="38"/>
      <c r="B22" s="2" t="s">
        <v>46</v>
      </c>
      <c r="C22" s="40">
        <v>1800</v>
      </c>
      <c r="F22" s="50">
        <v>1800</v>
      </c>
    </row>
    <row r="23" spans="1:6" x14ac:dyDescent="0.15">
      <c r="A23" s="38" t="s">
        <v>98</v>
      </c>
      <c r="C23" s="40"/>
    </row>
    <row r="24" spans="1:6" x14ac:dyDescent="0.15">
      <c r="A24" s="38"/>
      <c r="B24" s="2" t="s">
        <v>99</v>
      </c>
      <c r="C24" s="40">
        <v>100</v>
      </c>
      <c r="F24" s="50">
        <v>100</v>
      </c>
    </row>
    <row r="25" spans="1:6" x14ac:dyDescent="0.15">
      <c r="A25" s="38"/>
      <c r="B25" s="2" t="s">
        <v>100</v>
      </c>
      <c r="C25" s="40">
        <f>20*12</f>
        <v>240</v>
      </c>
      <c r="F25" s="50">
        <v>240</v>
      </c>
    </row>
    <row r="26" spans="1:6" x14ac:dyDescent="0.15">
      <c r="A26" s="38"/>
      <c r="B26" s="2" t="s">
        <v>101</v>
      </c>
      <c r="C26" s="40">
        <f>300</f>
        <v>300</v>
      </c>
      <c r="F26" s="50">
        <v>300</v>
      </c>
    </row>
    <row r="27" spans="1:6" x14ac:dyDescent="0.15">
      <c r="A27" s="38" t="s">
        <v>48</v>
      </c>
      <c r="C27" s="40"/>
    </row>
    <row r="28" spans="1:6" x14ac:dyDescent="0.15">
      <c r="A28" s="38"/>
      <c r="B28" s="2" t="s">
        <v>49</v>
      </c>
      <c r="C28" s="40">
        <v>3150</v>
      </c>
      <c r="F28" s="50">
        <v>3150</v>
      </c>
    </row>
    <row r="29" spans="1:6" x14ac:dyDescent="0.15">
      <c r="A29" s="38"/>
      <c r="B29" s="2" t="s">
        <v>51</v>
      </c>
      <c r="C29" s="40">
        <v>11166</v>
      </c>
      <c r="F29" s="50">
        <v>11166</v>
      </c>
    </row>
    <row r="30" spans="1:6" x14ac:dyDescent="0.15">
      <c r="A30" s="38"/>
      <c r="B30" s="2" t="s">
        <v>52</v>
      </c>
      <c r="C30" s="40">
        <v>2120</v>
      </c>
      <c r="F30" s="50">
        <v>2120</v>
      </c>
    </row>
    <row r="31" spans="1:6" x14ac:dyDescent="0.15">
      <c r="A31" s="38"/>
      <c r="B31" s="2" t="s">
        <v>54</v>
      </c>
      <c r="C31" s="40">
        <f>65*12</f>
        <v>780</v>
      </c>
      <c r="F31" s="50">
        <v>780</v>
      </c>
    </row>
    <row r="32" spans="1:6" x14ac:dyDescent="0.15">
      <c r="A32" s="38"/>
      <c r="B32" s="2" t="s">
        <v>55</v>
      </c>
      <c r="C32" s="40">
        <v>456</v>
      </c>
      <c r="F32" s="50">
        <v>456</v>
      </c>
    </row>
    <row r="33" spans="1:6" x14ac:dyDescent="0.15">
      <c r="A33" s="38"/>
      <c r="B33" s="2" t="s">
        <v>56</v>
      </c>
      <c r="C33" s="40">
        <v>1303</v>
      </c>
      <c r="F33" s="50">
        <v>1303</v>
      </c>
    </row>
    <row r="34" spans="1:6" x14ac:dyDescent="0.15">
      <c r="A34" s="38" t="s">
        <v>58</v>
      </c>
      <c r="C34" s="40"/>
    </row>
    <row r="35" spans="1:6" x14ac:dyDescent="0.15">
      <c r="A35" s="38" t="s">
        <v>102</v>
      </c>
      <c r="C35" s="40">
        <v>0</v>
      </c>
      <c r="F35" s="50">
        <v>0</v>
      </c>
    </row>
    <row r="36" spans="1:6" x14ac:dyDescent="0.15">
      <c r="A36" s="38" t="s">
        <v>60</v>
      </c>
      <c r="C36" s="40"/>
    </row>
    <row r="37" spans="1:6" x14ac:dyDescent="0.15">
      <c r="A37" s="38"/>
      <c r="B37" s="2" t="s">
        <v>61</v>
      </c>
      <c r="C37" s="40">
        <v>10000</v>
      </c>
      <c r="F37" s="50">
        <v>10000</v>
      </c>
    </row>
    <row r="38" spans="1:6" x14ac:dyDescent="0.15">
      <c r="A38" s="38" t="s">
        <v>103</v>
      </c>
      <c r="C38" s="40">
        <v>3336</v>
      </c>
      <c r="F38" s="50">
        <v>3336</v>
      </c>
    </row>
    <row r="39" spans="1:6" x14ac:dyDescent="0.15">
      <c r="A39" s="38" t="s">
        <v>63</v>
      </c>
      <c r="C39" s="40">
        <v>6500</v>
      </c>
      <c r="F39" s="50">
        <v>6500</v>
      </c>
    </row>
    <row r="40" spans="1:6" x14ac:dyDescent="0.15">
      <c r="A40" s="38" t="s">
        <v>64</v>
      </c>
      <c r="C40" s="40">
        <v>20000</v>
      </c>
      <c r="F40" s="50">
        <v>20000</v>
      </c>
    </row>
    <row r="41" spans="1:6" x14ac:dyDescent="0.15">
      <c r="A41" s="38" t="s">
        <v>66</v>
      </c>
      <c r="C41" s="40">
        <v>3000</v>
      </c>
      <c r="D41" s="44" t="s">
        <v>104</v>
      </c>
      <c r="F41" s="50">
        <v>3000</v>
      </c>
    </row>
    <row r="42" spans="1:6" x14ac:dyDescent="0.15">
      <c r="A42" s="38" t="s">
        <v>105</v>
      </c>
      <c r="C42" s="40">
        <v>2500</v>
      </c>
      <c r="F42" s="50">
        <v>2500</v>
      </c>
    </row>
    <row r="43" spans="1:6" x14ac:dyDescent="0.15">
      <c r="A43" s="41" t="s">
        <v>70</v>
      </c>
      <c r="B43" s="14"/>
      <c r="C43" s="42">
        <f>SUM(C8:C42)</f>
        <v>97865</v>
      </c>
      <c r="F43" s="42">
        <f>SUM(F8:F42)</f>
        <v>99965</v>
      </c>
    </row>
    <row r="44" spans="1:6" x14ac:dyDescent="0.15">
      <c r="A44" s="41"/>
      <c r="B44" s="14"/>
      <c r="C44" s="42"/>
    </row>
    <row r="45" spans="1:6" x14ac:dyDescent="0.15">
      <c r="A45" s="38" t="s">
        <v>72</v>
      </c>
      <c r="C45" s="40"/>
    </row>
    <row r="46" spans="1:6" x14ac:dyDescent="0.15">
      <c r="A46" s="38" t="s">
        <v>73</v>
      </c>
      <c r="C46" s="40">
        <v>210</v>
      </c>
      <c r="F46" s="50">
        <v>210</v>
      </c>
    </row>
    <row r="47" spans="1:6" x14ac:dyDescent="0.15">
      <c r="A47" s="38" t="s">
        <v>74</v>
      </c>
      <c r="C47" s="40">
        <v>205</v>
      </c>
      <c r="F47" s="50">
        <v>205</v>
      </c>
    </row>
    <row r="48" spans="1:6" x14ac:dyDescent="0.15">
      <c r="A48" s="38" t="s">
        <v>106</v>
      </c>
      <c r="C48" s="40">
        <v>1000</v>
      </c>
      <c r="F48" s="50">
        <v>1000</v>
      </c>
    </row>
    <row r="49" spans="1:6" x14ac:dyDescent="0.15">
      <c r="A49" s="38" t="s">
        <v>75</v>
      </c>
      <c r="C49" s="40">
        <v>0</v>
      </c>
      <c r="F49" s="50">
        <v>0</v>
      </c>
    </row>
    <row r="50" spans="1:6" x14ac:dyDescent="0.15">
      <c r="A50" s="38" t="s">
        <v>78</v>
      </c>
      <c r="C50" s="40">
        <v>1500</v>
      </c>
      <c r="F50" s="50">
        <v>1500</v>
      </c>
    </row>
    <row r="51" spans="1:6" x14ac:dyDescent="0.15">
      <c r="A51" s="38" t="s">
        <v>107</v>
      </c>
      <c r="C51" s="40">
        <v>1620</v>
      </c>
      <c r="D51" s="44"/>
      <c r="F51" s="50">
        <v>1620</v>
      </c>
    </row>
    <row r="52" spans="1:6" x14ac:dyDescent="0.15">
      <c r="A52" s="38" t="s">
        <v>82</v>
      </c>
      <c r="C52" s="40">
        <v>0</v>
      </c>
      <c r="F52" s="50">
        <v>0</v>
      </c>
    </row>
    <row r="53" spans="1:6" x14ac:dyDescent="0.15">
      <c r="A53" s="38" t="s">
        <v>83</v>
      </c>
      <c r="C53" s="40">
        <v>0</v>
      </c>
      <c r="F53" s="50">
        <v>0</v>
      </c>
    </row>
    <row r="54" spans="1:6" x14ac:dyDescent="0.15">
      <c r="A54" s="41" t="s">
        <v>85</v>
      </c>
      <c r="B54" s="14"/>
      <c r="C54" s="42">
        <f>SUM(C45:C53)</f>
        <v>4535</v>
      </c>
      <c r="F54" s="53">
        <f>SUM(F45:F53)</f>
        <v>4535</v>
      </c>
    </row>
    <row r="55" spans="1:6" x14ac:dyDescent="0.15">
      <c r="A55" s="41" t="s">
        <v>87</v>
      </c>
      <c r="C55" s="52">
        <v>2100</v>
      </c>
      <c r="F55" s="50">
        <v>0</v>
      </c>
    </row>
    <row r="56" spans="1:6" ht="17.25" customHeight="1" x14ac:dyDescent="0.15">
      <c r="A56" s="38"/>
      <c r="B56" s="45" t="s">
        <v>109</v>
      </c>
      <c r="C56" s="54">
        <f>C43+C54+C55</f>
        <v>104500</v>
      </c>
      <c r="F56" s="46">
        <f>+F43+F54</f>
        <v>104500</v>
      </c>
    </row>
    <row r="57" spans="1:6" x14ac:dyDescent="0.15">
      <c r="A57" s="41"/>
      <c r="B57" s="14"/>
      <c r="C57" s="42"/>
      <c r="D57" s="34"/>
    </row>
    <row r="58" spans="1:6" x14ac:dyDescent="0.15">
      <c r="A58" s="38"/>
      <c r="C58" s="40"/>
    </row>
    <row r="59" spans="1:6" x14ac:dyDescent="0.15">
      <c r="A59" s="38"/>
      <c r="C59" s="40"/>
    </row>
    <row r="60" spans="1:6" x14ac:dyDescent="0.15">
      <c r="A60" s="47"/>
      <c r="B60" s="48"/>
      <c r="C60" s="49"/>
    </row>
    <row r="62" spans="1:6" x14ac:dyDescent="0.15">
      <c r="C62" s="55"/>
    </row>
  </sheetData>
  <mergeCells count="3">
    <mergeCell ref="A3:B3"/>
    <mergeCell ref="A6:B6"/>
    <mergeCell ref="A8:B8"/>
  </mergeCells>
  <printOptions gridLines="1"/>
  <pageMargins left="1" right="1" top="1" bottom="1" header="0.51180555555555551" footer="0.51180555555555551"/>
  <pageSetup firstPageNumber="0" orientation="portrait" horizontalDpi="300" verticalDpi="300"/>
  <headerFooter alignWithMargins="0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5"/>
  <sheetViews>
    <sheetView zoomScale="168" zoomScaleNormal="168" workbookViewId="0">
      <selection activeCell="D26" sqref="D26"/>
    </sheetView>
  </sheetViews>
  <sheetFormatPr baseColWidth="10" defaultColWidth="8" defaultRowHeight="14" x14ac:dyDescent="0.2"/>
  <cols>
    <col min="1" max="1" width="2.6640625" style="77" customWidth="1"/>
    <col min="2" max="2" width="26.1640625" style="77" customWidth="1"/>
    <col min="3" max="3" width="13.1640625" style="134" bestFit="1" customWidth="1"/>
    <col min="4" max="4" width="12.83203125" style="83" bestFit="1" customWidth="1"/>
    <col min="5" max="5" width="1.83203125" style="83" customWidth="1"/>
    <col min="6" max="6" width="13.1640625" style="95" bestFit="1" customWidth="1"/>
    <col min="7" max="7" width="11.6640625" style="83" bestFit="1" customWidth="1"/>
    <col min="8" max="8" width="2.33203125" style="83" customWidth="1"/>
    <col min="9" max="9" width="13.1640625" style="95" bestFit="1" customWidth="1"/>
    <col min="10" max="10" width="10" style="83" bestFit="1" customWidth="1"/>
    <col min="11" max="11" width="2.33203125" style="83" customWidth="1"/>
    <col min="12" max="12" width="0" style="84" hidden="1" customWidth="1"/>
    <col min="13" max="13" width="0" style="83" hidden="1" customWidth="1"/>
    <col min="14" max="16384" width="8" style="83"/>
  </cols>
  <sheetData>
    <row r="1" spans="1:13" ht="13" customHeight="1" thickBot="1" x14ac:dyDescent="0.25">
      <c r="C1" s="78"/>
      <c r="D1" s="79"/>
      <c r="E1" s="79"/>
      <c r="F1" s="80"/>
      <c r="G1" s="81"/>
      <c r="H1" s="79"/>
      <c r="I1" s="80"/>
      <c r="J1" s="82"/>
    </row>
    <row r="2" spans="1:13" ht="17" thickBot="1" x14ac:dyDescent="0.25">
      <c r="A2" s="85" t="s">
        <v>113</v>
      </c>
      <c r="B2" s="86"/>
      <c r="C2" s="87" t="s">
        <v>111</v>
      </c>
      <c r="D2" s="88"/>
      <c r="E2" s="88"/>
      <c r="F2" s="87" t="s">
        <v>114</v>
      </c>
      <c r="G2" s="88"/>
      <c r="H2" s="88"/>
      <c r="I2" s="87" t="s">
        <v>114</v>
      </c>
      <c r="J2" s="89"/>
      <c r="L2" s="90" t="s">
        <v>114</v>
      </c>
    </row>
    <row r="3" spans="1:13" ht="12.75" customHeight="1" x14ac:dyDescent="0.2">
      <c r="A3" s="91" t="s">
        <v>5</v>
      </c>
      <c r="B3" s="92"/>
      <c r="C3" s="93"/>
      <c r="D3" s="94"/>
      <c r="E3" s="94"/>
      <c r="G3" s="94"/>
      <c r="H3" s="94"/>
      <c r="J3" s="96"/>
    </row>
    <row r="4" spans="1:13" x14ac:dyDescent="0.2">
      <c r="A4" s="97"/>
      <c r="B4" s="77" t="s">
        <v>7</v>
      </c>
      <c r="C4" s="98">
        <v>91500</v>
      </c>
      <c r="D4" s="99"/>
      <c r="E4" s="94"/>
      <c r="F4" s="95">
        <v>106150</v>
      </c>
      <c r="G4" s="94"/>
      <c r="H4" s="94"/>
      <c r="I4" s="95">
        <v>125105</v>
      </c>
      <c r="J4" s="96"/>
      <c r="L4" s="84">
        <v>146130</v>
      </c>
    </row>
    <row r="5" spans="1:13" x14ac:dyDescent="0.2">
      <c r="A5" s="97"/>
      <c r="B5" s="77" t="s">
        <v>9</v>
      </c>
      <c r="C5" s="98">
        <v>13000</v>
      </c>
      <c r="D5" s="94"/>
      <c r="E5" s="94"/>
      <c r="F5" s="95">
        <v>15000</v>
      </c>
      <c r="G5" s="94"/>
      <c r="H5" s="94"/>
      <c r="I5" s="95">
        <v>15000</v>
      </c>
      <c r="J5" s="96"/>
      <c r="L5" s="84">
        <v>15000</v>
      </c>
    </row>
    <row r="6" spans="1:13" ht="16.5" customHeight="1" x14ac:dyDescent="0.2">
      <c r="A6" s="100" t="s">
        <v>10</v>
      </c>
      <c r="B6" s="101"/>
      <c r="C6" s="102">
        <f>SUM(C4:C5)</f>
        <v>104500</v>
      </c>
      <c r="D6" s="94"/>
      <c r="E6" s="94"/>
      <c r="F6" s="103">
        <f>SUM(F4:F5)</f>
        <v>121150</v>
      </c>
      <c r="G6" s="94"/>
      <c r="H6" s="94"/>
      <c r="I6" s="103">
        <f>SUM(I4:I5)</f>
        <v>140105</v>
      </c>
      <c r="J6" s="96"/>
      <c r="L6" s="104">
        <f>SUM(L4:L5)</f>
        <v>161130</v>
      </c>
    </row>
    <row r="7" spans="1:13" x14ac:dyDescent="0.2">
      <c r="A7" s="105"/>
      <c r="B7" s="106"/>
      <c r="C7" s="98"/>
      <c r="D7" s="94"/>
      <c r="E7" s="94"/>
      <c r="G7" s="94"/>
      <c r="H7" s="94"/>
      <c r="J7" s="96"/>
    </row>
    <row r="8" spans="1:13" ht="12.75" customHeight="1" x14ac:dyDescent="0.2">
      <c r="A8" s="91" t="s">
        <v>12</v>
      </c>
      <c r="B8" s="92"/>
      <c r="C8" s="93"/>
      <c r="D8" s="94"/>
      <c r="E8" s="94"/>
      <c r="G8" s="94"/>
      <c r="H8" s="94"/>
      <c r="J8" s="96"/>
    </row>
    <row r="9" spans="1:13" x14ac:dyDescent="0.2">
      <c r="A9" s="97" t="s">
        <v>15</v>
      </c>
      <c r="C9" s="98">
        <f>C4*0.1</f>
        <v>9150</v>
      </c>
      <c r="D9" s="107" t="s">
        <v>112</v>
      </c>
      <c r="E9" s="94"/>
      <c r="F9" s="95">
        <v>10615</v>
      </c>
      <c r="G9" s="107" t="s">
        <v>112</v>
      </c>
      <c r="H9" s="94"/>
      <c r="I9" s="95">
        <v>12510</v>
      </c>
      <c r="J9" s="108" t="s">
        <v>112</v>
      </c>
      <c r="L9" s="84">
        <v>14613</v>
      </c>
      <c r="M9" s="107" t="s">
        <v>112</v>
      </c>
    </row>
    <row r="10" spans="1:13" x14ac:dyDescent="0.2">
      <c r="A10" s="97" t="s">
        <v>23</v>
      </c>
      <c r="C10" s="93"/>
      <c r="D10" s="94"/>
      <c r="E10" s="94"/>
      <c r="G10" s="94"/>
      <c r="H10" s="94"/>
      <c r="J10" s="96"/>
    </row>
    <row r="11" spans="1:13" x14ac:dyDescent="0.2">
      <c r="A11" s="97"/>
      <c r="B11" s="77" t="s">
        <v>93</v>
      </c>
      <c r="C11" s="98">
        <v>100</v>
      </c>
      <c r="D11" s="94"/>
      <c r="E11" s="94"/>
      <c r="F11" s="95">
        <v>350</v>
      </c>
      <c r="G11" s="94"/>
      <c r="H11" s="94"/>
      <c r="I11" s="95">
        <v>350</v>
      </c>
      <c r="J11" s="96"/>
      <c r="L11" s="84">
        <v>100</v>
      </c>
    </row>
    <row r="12" spans="1:13" x14ac:dyDescent="0.2">
      <c r="A12" s="97" t="s">
        <v>25</v>
      </c>
      <c r="C12" s="98"/>
      <c r="D12" s="94"/>
      <c r="E12" s="94"/>
      <c r="G12" s="94"/>
      <c r="H12" s="94"/>
      <c r="J12" s="96"/>
    </row>
    <row r="13" spans="1:13" x14ac:dyDescent="0.2">
      <c r="A13" s="97"/>
      <c r="B13" s="77" t="s">
        <v>94</v>
      </c>
      <c r="C13" s="98">
        <f>130*12</f>
        <v>1560</v>
      </c>
      <c r="D13" s="94"/>
      <c r="E13" s="94"/>
      <c r="F13" s="95">
        <v>2000</v>
      </c>
      <c r="G13" s="94"/>
      <c r="H13" s="94"/>
      <c r="I13" s="95">
        <v>2000</v>
      </c>
      <c r="J13" s="96"/>
      <c r="L13" s="84">
        <v>1560</v>
      </c>
    </row>
    <row r="14" spans="1:13" x14ac:dyDescent="0.2">
      <c r="A14" s="97"/>
      <c r="B14" s="77" t="s">
        <v>95</v>
      </c>
      <c r="C14" s="98">
        <v>5000</v>
      </c>
      <c r="D14" s="94"/>
      <c r="E14" s="94"/>
      <c r="F14" s="95">
        <v>5000</v>
      </c>
      <c r="G14" s="94"/>
      <c r="H14" s="94"/>
      <c r="I14" s="95">
        <v>5000</v>
      </c>
      <c r="J14" s="96"/>
      <c r="L14" s="84">
        <v>5000</v>
      </c>
    </row>
    <row r="15" spans="1:13" x14ac:dyDescent="0.2">
      <c r="A15" s="97" t="s">
        <v>30</v>
      </c>
      <c r="C15" s="98"/>
      <c r="D15" s="94"/>
      <c r="E15" s="94"/>
      <c r="G15" s="94"/>
      <c r="H15" s="94"/>
      <c r="J15" s="96"/>
    </row>
    <row r="16" spans="1:13" x14ac:dyDescent="0.2">
      <c r="A16" s="97"/>
      <c r="B16" s="77" t="s">
        <v>33</v>
      </c>
      <c r="C16" s="98">
        <v>11944</v>
      </c>
      <c r="D16" s="94"/>
      <c r="E16" s="94"/>
      <c r="F16" s="95">
        <v>13500</v>
      </c>
      <c r="G16" s="94"/>
      <c r="H16" s="94"/>
      <c r="I16" s="95">
        <v>13500</v>
      </c>
      <c r="J16" s="96"/>
      <c r="L16" s="84">
        <v>12500</v>
      </c>
    </row>
    <row r="17" spans="1:12" x14ac:dyDescent="0.2">
      <c r="A17" s="97"/>
      <c r="B17" s="77" t="s">
        <v>96</v>
      </c>
      <c r="C17" s="98">
        <v>0</v>
      </c>
      <c r="D17" s="94"/>
      <c r="E17" s="94"/>
      <c r="F17" s="109">
        <v>0</v>
      </c>
      <c r="G17" s="94"/>
      <c r="H17" s="94"/>
      <c r="I17" s="109">
        <v>0</v>
      </c>
      <c r="J17" s="96"/>
      <c r="L17" s="84">
        <v>0</v>
      </c>
    </row>
    <row r="18" spans="1:12" x14ac:dyDescent="0.2">
      <c r="A18" s="97" t="s">
        <v>37</v>
      </c>
      <c r="C18" s="98"/>
      <c r="D18" s="94"/>
      <c r="E18" s="94"/>
      <c r="G18" s="94"/>
      <c r="H18" s="94"/>
      <c r="J18" s="96"/>
    </row>
    <row r="19" spans="1:12" x14ac:dyDescent="0.2">
      <c r="A19" s="97"/>
      <c r="B19" s="77" t="s">
        <v>97</v>
      </c>
      <c r="C19" s="98">
        <v>0</v>
      </c>
      <c r="D19" s="94"/>
      <c r="E19" s="94"/>
      <c r="F19" s="109">
        <v>0</v>
      </c>
      <c r="G19" s="94"/>
      <c r="H19" s="94"/>
      <c r="I19" s="109">
        <v>0</v>
      </c>
      <c r="J19" s="96"/>
      <c r="L19" s="84">
        <v>0</v>
      </c>
    </row>
    <row r="20" spans="1:12" x14ac:dyDescent="0.2">
      <c r="A20" s="97" t="s">
        <v>43</v>
      </c>
      <c r="C20" s="98"/>
      <c r="D20" s="94"/>
      <c r="E20" s="94"/>
      <c r="G20" s="94"/>
      <c r="H20" s="94"/>
      <c r="J20" s="96"/>
    </row>
    <row r="21" spans="1:12" x14ac:dyDescent="0.2">
      <c r="A21" s="97"/>
      <c r="B21" s="77" t="s">
        <v>44</v>
      </c>
      <c r="C21" s="98">
        <v>3360</v>
      </c>
      <c r="D21" s="94"/>
      <c r="E21" s="94"/>
      <c r="F21" s="95">
        <v>2500</v>
      </c>
      <c r="G21" s="94"/>
      <c r="H21" s="94"/>
      <c r="I21" s="95">
        <v>3360</v>
      </c>
      <c r="J21" s="96"/>
      <c r="L21" s="84">
        <v>3360</v>
      </c>
    </row>
    <row r="22" spans="1:12" x14ac:dyDescent="0.2">
      <c r="A22" s="97"/>
      <c r="B22" s="77" t="s">
        <v>46</v>
      </c>
      <c r="C22" s="98">
        <v>1800</v>
      </c>
      <c r="D22" s="94"/>
      <c r="E22" s="94"/>
      <c r="F22" s="95">
        <v>1500</v>
      </c>
      <c r="G22" s="94"/>
      <c r="H22" s="94"/>
      <c r="I22" s="95">
        <v>1800</v>
      </c>
      <c r="J22" s="96"/>
      <c r="L22" s="84">
        <v>1800</v>
      </c>
    </row>
    <row r="23" spans="1:12" x14ac:dyDescent="0.2">
      <c r="A23" s="97" t="s">
        <v>98</v>
      </c>
      <c r="C23" s="98"/>
      <c r="D23" s="94"/>
      <c r="E23" s="94"/>
      <c r="G23" s="94"/>
      <c r="H23" s="94"/>
      <c r="J23" s="96"/>
    </row>
    <row r="24" spans="1:12" x14ac:dyDescent="0.2">
      <c r="A24" s="97"/>
      <c r="B24" s="77" t="s">
        <v>115</v>
      </c>
      <c r="C24" s="98">
        <v>100</v>
      </c>
      <c r="D24" s="94"/>
      <c r="E24" s="94"/>
      <c r="F24" s="95">
        <v>100</v>
      </c>
      <c r="G24" s="94"/>
      <c r="H24" s="94"/>
      <c r="I24" s="95">
        <v>100</v>
      </c>
      <c r="J24" s="96"/>
      <c r="L24" s="84">
        <v>100</v>
      </c>
    </row>
    <row r="25" spans="1:12" x14ac:dyDescent="0.2">
      <c r="A25" s="97"/>
      <c r="B25" s="77" t="s">
        <v>100</v>
      </c>
      <c r="C25" s="98">
        <f>20*12</f>
        <v>240</v>
      </c>
      <c r="D25" s="94"/>
      <c r="E25" s="94"/>
      <c r="F25" s="95">
        <v>240</v>
      </c>
      <c r="G25" s="94"/>
      <c r="H25" s="94"/>
      <c r="I25" s="95">
        <v>240</v>
      </c>
      <c r="J25" s="96"/>
      <c r="L25" s="84">
        <v>240</v>
      </c>
    </row>
    <row r="26" spans="1:12" x14ac:dyDescent="0.2">
      <c r="A26" s="97"/>
      <c r="B26" s="77" t="s">
        <v>101</v>
      </c>
      <c r="C26" s="98">
        <f>300</f>
        <v>300</v>
      </c>
      <c r="D26" s="94"/>
      <c r="E26" s="94"/>
      <c r="F26" s="95">
        <v>300</v>
      </c>
      <c r="G26" s="94"/>
      <c r="H26" s="94"/>
      <c r="I26" s="95">
        <v>300</v>
      </c>
      <c r="J26" s="96"/>
      <c r="L26" s="84">
        <v>300</v>
      </c>
    </row>
    <row r="27" spans="1:12" x14ac:dyDescent="0.2">
      <c r="A27" s="97" t="s">
        <v>48</v>
      </c>
      <c r="C27" s="98"/>
      <c r="D27" s="94"/>
      <c r="E27" s="94"/>
      <c r="G27" s="94"/>
      <c r="H27" s="94"/>
      <c r="J27" s="96"/>
    </row>
    <row r="28" spans="1:12" x14ac:dyDescent="0.2">
      <c r="A28" s="97"/>
      <c r="B28" s="77" t="s">
        <v>49</v>
      </c>
      <c r="C28" s="98">
        <v>3150</v>
      </c>
      <c r="D28" s="94"/>
      <c r="E28" s="94"/>
      <c r="F28" s="95">
        <v>2500</v>
      </c>
      <c r="G28" s="94"/>
      <c r="H28" s="94"/>
      <c r="I28" s="95">
        <v>2500</v>
      </c>
      <c r="J28" s="96"/>
      <c r="L28" s="84">
        <v>3150</v>
      </c>
    </row>
    <row r="29" spans="1:12" x14ac:dyDescent="0.2">
      <c r="A29" s="97"/>
      <c r="B29" s="77" t="s">
        <v>51</v>
      </c>
      <c r="C29" s="98">
        <v>11166</v>
      </c>
      <c r="D29" s="94"/>
      <c r="E29" s="94"/>
      <c r="F29" s="95">
        <v>12000</v>
      </c>
      <c r="G29" s="94"/>
      <c r="H29" s="94"/>
      <c r="I29" s="95">
        <v>11000</v>
      </c>
      <c r="J29" s="96"/>
      <c r="L29" s="84">
        <v>11500</v>
      </c>
    </row>
    <row r="30" spans="1:12" x14ac:dyDescent="0.2">
      <c r="A30" s="97"/>
      <c r="B30" s="77" t="s">
        <v>52</v>
      </c>
      <c r="C30" s="98">
        <v>2120</v>
      </c>
      <c r="D30" s="94"/>
      <c r="E30" s="94"/>
      <c r="F30" s="95">
        <v>2000</v>
      </c>
      <c r="G30" s="94"/>
      <c r="H30" s="94"/>
      <c r="I30" s="95">
        <v>2000</v>
      </c>
      <c r="J30" s="96"/>
      <c r="L30" s="84">
        <v>2200</v>
      </c>
    </row>
    <row r="31" spans="1:12" x14ac:dyDescent="0.2">
      <c r="A31" s="97"/>
      <c r="B31" s="77" t="s">
        <v>54</v>
      </c>
      <c r="C31" s="98">
        <f>65*12</f>
        <v>780</v>
      </c>
      <c r="D31" s="94"/>
      <c r="E31" s="94"/>
      <c r="F31" s="95">
        <v>960</v>
      </c>
      <c r="G31" s="94"/>
      <c r="H31" s="94"/>
      <c r="I31" s="95">
        <v>960</v>
      </c>
      <c r="J31" s="96"/>
      <c r="L31" s="84">
        <v>780</v>
      </c>
    </row>
    <row r="32" spans="1:12" x14ac:dyDescent="0.2">
      <c r="A32" s="97"/>
      <c r="B32" s="77" t="s">
        <v>55</v>
      </c>
      <c r="C32" s="98">
        <v>456</v>
      </c>
      <c r="D32" s="94"/>
      <c r="E32" s="94"/>
      <c r="F32" s="95">
        <v>500</v>
      </c>
      <c r="G32" s="94"/>
      <c r="H32" s="94"/>
      <c r="I32" s="95">
        <v>500</v>
      </c>
      <c r="J32" s="96"/>
      <c r="L32" s="84">
        <v>456</v>
      </c>
    </row>
    <row r="33" spans="1:13" x14ac:dyDescent="0.2">
      <c r="A33" s="97"/>
      <c r="B33" s="77" t="s">
        <v>56</v>
      </c>
      <c r="C33" s="98">
        <v>1303</v>
      </c>
      <c r="D33" s="94"/>
      <c r="E33" s="94"/>
      <c r="F33" s="95">
        <v>1800</v>
      </c>
      <c r="G33" s="94"/>
      <c r="H33" s="94"/>
      <c r="I33" s="95">
        <v>1750</v>
      </c>
      <c r="J33" s="96"/>
      <c r="L33" s="84">
        <v>1350</v>
      </c>
    </row>
    <row r="34" spans="1:13" x14ac:dyDescent="0.2">
      <c r="A34" s="97" t="s">
        <v>58</v>
      </c>
      <c r="C34" s="98"/>
      <c r="D34" s="94"/>
      <c r="E34" s="94"/>
      <c r="G34" s="94"/>
      <c r="H34" s="94"/>
      <c r="J34" s="96"/>
    </row>
    <row r="35" spans="1:13" x14ac:dyDescent="0.2">
      <c r="A35" s="97" t="s">
        <v>102</v>
      </c>
      <c r="C35" s="98">
        <v>0</v>
      </c>
      <c r="D35" s="94"/>
      <c r="E35" s="94"/>
      <c r="F35" s="109">
        <v>0</v>
      </c>
      <c r="G35" s="94"/>
      <c r="H35" s="94"/>
      <c r="I35" s="109">
        <v>0</v>
      </c>
      <c r="J35" s="96"/>
      <c r="L35" s="84">
        <v>0</v>
      </c>
    </row>
    <row r="36" spans="1:13" x14ac:dyDescent="0.2">
      <c r="A36" s="97" t="s">
        <v>64</v>
      </c>
      <c r="C36" s="98">
        <v>20000</v>
      </c>
      <c r="D36" s="94"/>
      <c r="E36" s="94"/>
      <c r="F36" s="110">
        <v>19350</v>
      </c>
      <c r="G36" s="111" t="s">
        <v>116</v>
      </c>
      <c r="H36" s="94"/>
      <c r="I36" s="110">
        <v>38700</v>
      </c>
      <c r="J36" s="112" t="s">
        <v>117</v>
      </c>
      <c r="L36" s="113">
        <v>55500</v>
      </c>
      <c r="M36" s="107" t="s">
        <v>118</v>
      </c>
    </row>
    <row r="37" spans="1:13" x14ac:dyDescent="0.2">
      <c r="A37" s="97" t="s">
        <v>60</v>
      </c>
      <c r="C37" s="98"/>
      <c r="D37" s="94"/>
      <c r="E37" s="94"/>
      <c r="G37" s="94"/>
      <c r="H37" s="94"/>
      <c r="J37" s="96"/>
    </row>
    <row r="38" spans="1:13" x14ac:dyDescent="0.2">
      <c r="A38" s="97"/>
      <c r="B38" s="77" t="s">
        <v>61</v>
      </c>
      <c r="C38" s="98">
        <v>10000</v>
      </c>
      <c r="D38" s="94"/>
      <c r="E38" s="94"/>
      <c r="F38" s="114">
        <v>7500</v>
      </c>
      <c r="G38" s="94"/>
      <c r="H38" s="94"/>
      <c r="I38" s="95">
        <v>0</v>
      </c>
      <c r="J38" s="96"/>
      <c r="L38" s="84">
        <v>0</v>
      </c>
    </row>
    <row r="39" spans="1:13" x14ac:dyDescent="0.2">
      <c r="A39" s="97"/>
      <c r="B39" s="77" t="s">
        <v>30</v>
      </c>
      <c r="C39" s="98">
        <v>0</v>
      </c>
      <c r="D39" s="94"/>
      <c r="E39" s="94"/>
      <c r="F39" s="95">
        <v>5000</v>
      </c>
      <c r="G39" s="94"/>
      <c r="H39" s="94"/>
      <c r="I39" s="95">
        <v>10000</v>
      </c>
      <c r="J39" s="96"/>
      <c r="L39" s="84">
        <v>10000</v>
      </c>
    </row>
    <row r="40" spans="1:13" x14ac:dyDescent="0.2">
      <c r="A40" s="97"/>
      <c r="B40" s="77" t="s">
        <v>119</v>
      </c>
      <c r="C40" s="98">
        <v>0</v>
      </c>
      <c r="D40" s="94"/>
      <c r="E40" s="94"/>
      <c r="F40" s="95">
        <v>2500</v>
      </c>
      <c r="G40" s="94"/>
      <c r="H40" s="94"/>
      <c r="I40" s="95">
        <v>5000</v>
      </c>
      <c r="J40" s="96"/>
      <c r="L40" s="84">
        <v>5000</v>
      </c>
    </row>
    <row r="41" spans="1:13" x14ac:dyDescent="0.2">
      <c r="A41" s="97" t="s">
        <v>120</v>
      </c>
      <c r="C41" s="98">
        <v>0</v>
      </c>
      <c r="D41" s="94"/>
      <c r="E41" s="94"/>
      <c r="F41" s="95">
        <v>3900</v>
      </c>
      <c r="G41" s="115" t="s">
        <v>121</v>
      </c>
      <c r="H41" s="94"/>
      <c r="J41" s="96"/>
    </row>
    <row r="42" spans="1:13" x14ac:dyDescent="0.2">
      <c r="A42" s="97" t="s">
        <v>103</v>
      </c>
      <c r="C42" s="98">
        <v>3336</v>
      </c>
      <c r="D42" s="94"/>
      <c r="E42" s="94"/>
      <c r="F42" s="95">
        <v>1500</v>
      </c>
      <c r="G42" s="94"/>
      <c r="H42" s="94"/>
      <c r="I42" s="95">
        <v>1500</v>
      </c>
      <c r="J42" s="96"/>
      <c r="L42" s="84">
        <v>3336</v>
      </c>
    </row>
    <row r="43" spans="1:13" x14ac:dyDescent="0.2">
      <c r="A43" s="97" t="s">
        <v>122</v>
      </c>
      <c r="C43" s="98">
        <v>6500</v>
      </c>
      <c r="D43" s="94"/>
      <c r="E43" s="94"/>
      <c r="F43" s="95">
        <v>15000</v>
      </c>
      <c r="G43" s="94"/>
      <c r="H43" s="94"/>
      <c r="I43" s="95">
        <v>15000</v>
      </c>
      <c r="J43" s="96"/>
      <c r="L43" s="84">
        <v>15000</v>
      </c>
    </row>
    <row r="44" spans="1:13" x14ac:dyDescent="0.2">
      <c r="A44" s="97" t="s">
        <v>66</v>
      </c>
      <c r="C44" s="98">
        <v>3000</v>
      </c>
      <c r="D44" s="116" t="s">
        <v>104</v>
      </c>
      <c r="E44" s="94"/>
      <c r="F44" s="95">
        <v>3000</v>
      </c>
      <c r="G44" s="94"/>
      <c r="H44" s="94"/>
      <c r="I44" s="95">
        <v>3000</v>
      </c>
      <c r="J44" s="96"/>
      <c r="L44" s="84">
        <v>3000</v>
      </c>
    </row>
    <row r="45" spans="1:13" x14ac:dyDescent="0.2">
      <c r="A45" s="97" t="s">
        <v>105</v>
      </c>
      <c r="C45" s="98">
        <v>2500</v>
      </c>
      <c r="D45" s="94"/>
      <c r="E45" s="94"/>
      <c r="F45" s="95">
        <v>3500</v>
      </c>
      <c r="G45" s="94"/>
      <c r="H45" s="94"/>
      <c r="I45" s="95">
        <v>4500</v>
      </c>
      <c r="J45" s="96"/>
      <c r="L45" s="84">
        <v>5750</v>
      </c>
    </row>
    <row r="46" spans="1:13" x14ac:dyDescent="0.2">
      <c r="A46" s="117" t="s">
        <v>70</v>
      </c>
      <c r="B46" s="118"/>
      <c r="C46" s="102">
        <f>SUM(C8:C45)</f>
        <v>97865</v>
      </c>
      <c r="D46" s="94"/>
      <c r="E46" s="94"/>
      <c r="F46" s="119">
        <f>SUM(F8:F45)</f>
        <v>117115</v>
      </c>
      <c r="G46" s="94"/>
      <c r="H46" s="94"/>
      <c r="I46" s="119">
        <f>SUM(I8:I45)</f>
        <v>135570</v>
      </c>
      <c r="J46" s="96"/>
      <c r="L46" s="119">
        <f>SUM(L8:L45)</f>
        <v>156595</v>
      </c>
    </row>
    <row r="47" spans="1:13" x14ac:dyDescent="0.2">
      <c r="A47" s="117"/>
      <c r="B47" s="118"/>
      <c r="C47" s="102"/>
      <c r="D47" s="94"/>
      <c r="E47" s="94"/>
      <c r="G47" s="94"/>
      <c r="H47" s="94"/>
      <c r="J47" s="96"/>
    </row>
    <row r="48" spans="1:13" x14ac:dyDescent="0.2">
      <c r="A48" s="97" t="s">
        <v>72</v>
      </c>
      <c r="C48" s="98"/>
      <c r="D48" s="94"/>
      <c r="E48" s="94"/>
      <c r="G48" s="94"/>
      <c r="H48" s="94"/>
      <c r="J48" s="96"/>
    </row>
    <row r="49" spans="1:12" x14ac:dyDescent="0.2">
      <c r="A49" s="97" t="s">
        <v>73</v>
      </c>
      <c r="C49" s="98">
        <v>210</v>
      </c>
      <c r="D49" s="94"/>
      <c r="E49" s="94"/>
      <c r="F49" s="95">
        <v>210</v>
      </c>
      <c r="G49" s="94"/>
      <c r="H49" s="94"/>
      <c r="I49" s="95">
        <v>210</v>
      </c>
      <c r="J49" s="96"/>
      <c r="L49" s="84">
        <v>210</v>
      </c>
    </row>
    <row r="50" spans="1:12" x14ac:dyDescent="0.2">
      <c r="A50" s="97" t="s">
        <v>74</v>
      </c>
      <c r="C50" s="98">
        <v>205</v>
      </c>
      <c r="D50" s="94"/>
      <c r="E50" s="94"/>
      <c r="F50" s="95">
        <v>205</v>
      </c>
      <c r="G50" s="94"/>
      <c r="H50" s="94"/>
      <c r="I50" s="95">
        <v>205</v>
      </c>
      <c r="J50" s="96"/>
      <c r="L50" s="84">
        <v>205</v>
      </c>
    </row>
    <row r="51" spans="1:12" x14ac:dyDescent="0.2">
      <c r="A51" s="97" t="s">
        <v>106</v>
      </c>
      <c r="C51" s="98">
        <v>1000</v>
      </c>
      <c r="D51" s="94"/>
      <c r="E51" s="94"/>
      <c r="F51" s="95">
        <v>500</v>
      </c>
      <c r="G51" s="94"/>
      <c r="H51" s="94"/>
      <c r="I51" s="95">
        <v>1000</v>
      </c>
      <c r="J51" s="96"/>
      <c r="L51" s="84">
        <v>1000</v>
      </c>
    </row>
    <row r="52" spans="1:12" x14ac:dyDescent="0.2">
      <c r="A52" s="97" t="s">
        <v>75</v>
      </c>
      <c r="C52" s="98">
        <v>0</v>
      </c>
      <c r="D52" s="94"/>
      <c r="E52" s="94"/>
      <c r="F52" s="95">
        <v>0</v>
      </c>
      <c r="G52" s="94"/>
      <c r="H52" s="94"/>
      <c r="I52" s="95">
        <v>0</v>
      </c>
      <c r="J52" s="96"/>
      <c r="L52" s="84">
        <v>0</v>
      </c>
    </row>
    <row r="53" spans="1:12" x14ac:dyDescent="0.2">
      <c r="A53" s="97" t="s">
        <v>78</v>
      </c>
      <c r="C53" s="98">
        <v>1500</v>
      </c>
      <c r="D53" s="94"/>
      <c r="E53" s="94"/>
      <c r="F53" s="95">
        <v>1500</v>
      </c>
      <c r="G53" s="94"/>
      <c r="H53" s="94"/>
      <c r="I53" s="95">
        <v>1500</v>
      </c>
      <c r="J53" s="96"/>
      <c r="L53" s="84">
        <v>1500</v>
      </c>
    </row>
    <row r="54" spans="1:12" x14ac:dyDescent="0.2">
      <c r="A54" s="97" t="s">
        <v>107</v>
      </c>
      <c r="C54" s="98">
        <v>1620</v>
      </c>
      <c r="D54" s="116"/>
      <c r="E54" s="94"/>
      <c r="F54" s="95">
        <v>1620</v>
      </c>
      <c r="G54" s="94"/>
      <c r="H54" s="94"/>
      <c r="I54" s="95">
        <v>1620</v>
      </c>
      <c r="J54" s="96"/>
      <c r="L54" s="84">
        <v>1620</v>
      </c>
    </row>
    <row r="55" spans="1:12" x14ac:dyDescent="0.2">
      <c r="A55" s="97" t="s">
        <v>82</v>
      </c>
      <c r="C55" s="98">
        <v>0</v>
      </c>
      <c r="D55" s="94"/>
      <c r="E55" s="94"/>
      <c r="F55" s="109">
        <v>0</v>
      </c>
      <c r="G55" s="94"/>
      <c r="H55" s="94"/>
      <c r="I55" s="109">
        <v>0</v>
      </c>
      <c r="J55" s="96"/>
      <c r="L55" s="84">
        <v>0</v>
      </c>
    </row>
    <row r="56" spans="1:12" x14ac:dyDescent="0.2">
      <c r="A56" s="97" t="s">
        <v>83</v>
      </c>
      <c r="C56" s="98">
        <v>0</v>
      </c>
      <c r="D56" s="94"/>
      <c r="E56" s="94"/>
      <c r="F56" s="109">
        <v>0</v>
      </c>
      <c r="G56" s="94"/>
      <c r="H56" s="94"/>
      <c r="I56" s="109">
        <v>0</v>
      </c>
      <c r="J56" s="96"/>
      <c r="L56" s="84">
        <v>0</v>
      </c>
    </row>
    <row r="57" spans="1:12" x14ac:dyDescent="0.2">
      <c r="A57" s="117" t="s">
        <v>85</v>
      </c>
      <c r="B57" s="118"/>
      <c r="C57" s="102">
        <f>SUM(C48:C56)</f>
        <v>4535</v>
      </c>
      <c r="D57" s="94"/>
      <c r="E57" s="94"/>
      <c r="F57" s="120">
        <f>SUM(F48:F56)</f>
        <v>4035</v>
      </c>
      <c r="G57" s="94"/>
      <c r="H57" s="94"/>
      <c r="I57" s="120">
        <f>SUM(I48:I56)</f>
        <v>4535</v>
      </c>
      <c r="J57" s="96"/>
      <c r="L57" s="120">
        <f>SUM(L48:L56)</f>
        <v>4535</v>
      </c>
    </row>
    <row r="58" spans="1:12" x14ac:dyDescent="0.2">
      <c r="A58" s="117" t="s">
        <v>87</v>
      </c>
      <c r="C58" s="121">
        <v>2100</v>
      </c>
      <c r="D58" s="94"/>
      <c r="E58" s="94"/>
      <c r="F58" s="95">
        <v>0</v>
      </c>
      <c r="G58" s="94"/>
      <c r="H58" s="94"/>
      <c r="I58" s="95">
        <v>0</v>
      </c>
      <c r="J58" s="96"/>
      <c r="L58" s="84">
        <v>0</v>
      </c>
    </row>
    <row r="59" spans="1:12" ht="17.25" customHeight="1" thickBot="1" x14ac:dyDescent="0.25">
      <c r="A59" s="122"/>
      <c r="B59" s="123" t="s">
        <v>109</v>
      </c>
      <c r="C59" s="124">
        <f>C46+C57+C58</f>
        <v>104500</v>
      </c>
      <c r="D59" s="125"/>
      <c r="E59" s="125"/>
      <c r="F59" s="126">
        <f>+F46+F57</f>
        <v>121150</v>
      </c>
      <c r="G59" s="125"/>
      <c r="H59" s="125"/>
      <c r="I59" s="126">
        <f>+I46+I57</f>
        <v>140105</v>
      </c>
      <c r="J59" s="127"/>
      <c r="L59" s="128">
        <f>+L46+L57</f>
        <v>161130</v>
      </c>
    </row>
    <row r="60" spans="1:12" x14ac:dyDescent="0.2">
      <c r="A60" s="129"/>
      <c r="B60" s="118"/>
      <c r="C60" s="102"/>
      <c r="D60" s="99"/>
    </row>
    <row r="61" spans="1:12" x14ac:dyDescent="0.2">
      <c r="A61" s="130"/>
      <c r="C61" s="98"/>
    </row>
    <row r="62" spans="1:12" x14ac:dyDescent="0.2">
      <c r="A62" s="130"/>
      <c r="C62" s="98"/>
    </row>
    <row r="63" spans="1:12" x14ac:dyDescent="0.2">
      <c r="A63" s="131"/>
      <c r="B63" s="132"/>
      <c r="C63" s="133"/>
    </row>
    <row r="65" spans="3:3" x14ac:dyDescent="0.2">
      <c r="C65" s="114"/>
    </row>
  </sheetData>
  <mergeCells count="3">
    <mergeCell ref="A3:B3"/>
    <mergeCell ref="A6:B6"/>
    <mergeCell ref="A8:B8"/>
  </mergeCells>
  <printOptions horizontalCentered="1" verticalCentered="1" headings="1" gridLines="1"/>
  <pageMargins left="0.25" right="0.25" top="0.75" bottom="0.75" header="0.51180555555555596" footer="0.51180555555555596"/>
  <pageSetup firstPageNumber="0" orientation="landscape" blackAndWhite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63"/>
  <sheetViews>
    <sheetView tabSelected="1" topLeftCell="A18" workbookViewId="0">
      <selection activeCell="A34" sqref="A34:E59"/>
    </sheetView>
  </sheetViews>
  <sheetFormatPr baseColWidth="10" defaultRowHeight="16" x14ac:dyDescent="0.15"/>
  <cols>
    <col min="1" max="1" width="40.6640625" style="45" bestFit="1" customWidth="1"/>
    <col min="2" max="2" width="21.6640625" style="45" bestFit="1" customWidth="1"/>
    <col min="3" max="3" width="1.83203125" style="1" customWidth="1"/>
    <col min="4" max="4" width="14.33203125" style="66" bestFit="1" customWidth="1"/>
    <col min="5" max="5" width="11.6640625" style="1" bestFit="1" customWidth="1"/>
    <col min="6" max="6" width="2.33203125" style="1" customWidth="1"/>
    <col min="7" max="7" width="16.5" style="56" customWidth="1"/>
    <col min="8" max="8" width="11" style="1" customWidth="1"/>
    <col min="9" max="9" width="2.33203125" style="1" customWidth="1"/>
    <col min="10" max="10" width="8" style="50" customWidth="1"/>
    <col min="11" max="255" width="8" style="1" customWidth="1"/>
    <col min="256" max="256" width="7.83203125" customWidth="1"/>
  </cols>
  <sheetData>
    <row r="1" spans="1:11" ht="23" customHeight="1" x14ac:dyDescent="0.2">
      <c r="B1" s="136"/>
      <c r="C1" s="83"/>
      <c r="D1" s="137"/>
      <c r="E1" s="99"/>
    </row>
    <row r="2" spans="1:11" ht="17" x14ac:dyDescent="0.2">
      <c r="A2" s="135" t="s">
        <v>113</v>
      </c>
      <c r="B2" s="139"/>
      <c r="C2" s="83"/>
      <c r="D2" s="140" t="s">
        <v>114</v>
      </c>
      <c r="E2" s="83"/>
      <c r="G2" s="57"/>
      <c r="J2" s="51"/>
    </row>
    <row r="3" spans="1:11" ht="15.25" customHeight="1" x14ac:dyDescent="0.2">
      <c r="A3" s="141" t="s">
        <v>5</v>
      </c>
      <c r="B3" s="141"/>
      <c r="C3" s="83"/>
      <c r="D3" s="137"/>
      <c r="E3" s="83"/>
    </row>
    <row r="4" spans="1:11" x14ac:dyDescent="0.2">
      <c r="A4" s="142"/>
      <c r="B4" s="143" t="s">
        <v>7</v>
      </c>
      <c r="C4" s="83"/>
      <c r="D4" s="137">
        <v>106150</v>
      </c>
      <c r="E4" s="83"/>
    </row>
    <row r="5" spans="1:11" x14ac:dyDescent="0.2">
      <c r="A5" s="142"/>
      <c r="B5" s="143" t="s">
        <v>9</v>
      </c>
      <c r="C5" s="83"/>
      <c r="D5" s="137">
        <v>15000</v>
      </c>
      <c r="E5" s="83"/>
    </row>
    <row r="6" spans="1:11" ht="16.5" customHeight="1" x14ac:dyDescent="0.2">
      <c r="A6" s="144" t="s">
        <v>10</v>
      </c>
      <c r="B6" s="144"/>
      <c r="C6" s="83"/>
      <c r="D6" s="103">
        <f>SUM(D4:D5)</f>
        <v>121150</v>
      </c>
      <c r="E6" s="83"/>
      <c r="G6" s="58"/>
      <c r="J6" s="59"/>
    </row>
    <row r="7" spans="1:11" x14ac:dyDescent="0.2">
      <c r="A7" s="138"/>
      <c r="B7" s="139"/>
      <c r="C7" s="83"/>
      <c r="D7" s="137"/>
      <c r="E7" s="83"/>
    </row>
    <row r="8" spans="1:11" ht="15.25" customHeight="1" x14ac:dyDescent="0.2">
      <c r="A8" s="141" t="s">
        <v>12</v>
      </c>
      <c r="B8" s="141"/>
      <c r="C8" s="83"/>
      <c r="D8" s="137"/>
      <c r="E8" s="83"/>
    </row>
    <row r="9" spans="1:11" x14ac:dyDescent="0.2">
      <c r="A9" s="142" t="s">
        <v>15</v>
      </c>
      <c r="B9" s="143"/>
      <c r="C9" s="83"/>
      <c r="D9" s="137">
        <v>10615</v>
      </c>
      <c r="E9" s="107" t="s">
        <v>112</v>
      </c>
      <c r="H9" s="4"/>
      <c r="K9" s="4"/>
    </row>
    <row r="10" spans="1:11" x14ac:dyDescent="0.2">
      <c r="A10" s="142" t="s">
        <v>23</v>
      </c>
      <c r="B10" s="143"/>
      <c r="C10" s="83"/>
      <c r="D10" s="137"/>
      <c r="E10" s="83"/>
    </row>
    <row r="11" spans="1:11" x14ac:dyDescent="0.2">
      <c r="A11" s="142"/>
      <c r="B11" s="143" t="s">
        <v>93</v>
      </c>
      <c r="C11" s="83"/>
      <c r="D11" s="137">
        <v>350</v>
      </c>
      <c r="E11" s="83"/>
    </row>
    <row r="12" spans="1:11" x14ac:dyDescent="0.2">
      <c r="A12" s="142" t="s">
        <v>25</v>
      </c>
      <c r="B12" s="143"/>
      <c r="C12" s="83"/>
      <c r="D12" s="137"/>
      <c r="E12" s="83"/>
    </row>
    <row r="13" spans="1:11" x14ac:dyDescent="0.2">
      <c r="A13" s="142"/>
      <c r="B13" s="143" t="s">
        <v>94</v>
      </c>
      <c r="C13" s="83"/>
      <c r="D13" s="137">
        <v>2000</v>
      </c>
      <c r="E13" s="83"/>
    </row>
    <row r="14" spans="1:11" x14ac:dyDescent="0.2">
      <c r="A14" s="142"/>
      <c r="B14" s="143" t="s">
        <v>95</v>
      </c>
      <c r="C14" s="83"/>
      <c r="D14" s="137">
        <v>5000</v>
      </c>
      <c r="E14" s="83"/>
    </row>
    <row r="15" spans="1:11" x14ac:dyDescent="0.2">
      <c r="A15" s="142" t="s">
        <v>30</v>
      </c>
      <c r="B15" s="143"/>
      <c r="C15" s="83"/>
      <c r="D15" s="137"/>
      <c r="E15" s="83"/>
    </row>
    <row r="16" spans="1:11" x14ac:dyDescent="0.2">
      <c r="A16" s="142"/>
      <c r="B16" s="143" t="s">
        <v>33</v>
      </c>
      <c r="C16" s="83"/>
      <c r="D16" s="137">
        <v>13500</v>
      </c>
      <c r="E16" s="83"/>
    </row>
    <row r="17" spans="1:7" x14ac:dyDescent="0.2">
      <c r="A17" s="142"/>
      <c r="B17" s="143" t="s">
        <v>96</v>
      </c>
      <c r="C17" s="83"/>
      <c r="D17" s="145">
        <v>0</v>
      </c>
      <c r="E17" s="83"/>
      <c r="G17" s="60"/>
    </row>
    <row r="18" spans="1:7" x14ac:dyDescent="0.2">
      <c r="A18" s="142" t="s">
        <v>37</v>
      </c>
      <c r="B18" s="143"/>
      <c r="C18" s="83"/>
      <c r="D18" s="137"/>
      <c r="E18" s="83"/>
    </row>
    <row r="19" spans="1:7" x14ac:dyDescent="0.2">
      <c r="A19" s="142"/>
      <c r="B19" s="143" t="s">
        <v>97</v>
      </c>
      <c r="C19" s="83"/>
      <c r="D19" s="145">
        <v>0</v>
      </c>
      <c r="E19" s="83"/>
      <c r="G19" s="60"/>
    </row>
    <row r="20" spans="1:7" x14ac:dyDescent="0.2">
      <c r="A20" s="142" t="s">
        <v>43</v>
      </c>
      <c r="B20" s="143"/>
      <c r="C20" s="83"/>
      <c r="D20" s="137"/>
      <c r="E20" s="83"/>
    </row>
    <row r="21" spans="1:7" x14ac:dyDescent="0.2">
      <c r="A21" s="142"/>
      <c r="B21" s="143" t="s">
        <v>44</v>
      </c>
      <c r="C21" s="83"/>
      <c r="D21" s="137">
        <v>2500</v>
      </c>
      <c r="E21" s="83"/>
    </row>
    <row r="22" spans="1:7" x14ac:dyDescent="0.2">
      <c r="A22" s="142"/>
      <c r="B22" s="143" t="s">
        <v>46</v>
      </c>
      <c r="C22" s="83"/>
      <c r="D22" s="137">
        <v>1500</v>
      </c>
      <c r="E22" s="83"/>
    </row>
    <row r="23" spans="1:7" x14ac:dyDescent="0.2">
      <c r="A23" s="142" t="s">
        <v>98</v>
      </c>
      <c r="B23" s="143"/>
      <c r="C23" s="83"/>
      <c r="D23" s="137"/>
      <c r="E23" s="83"/>
    </row>
    <row r="24" spans="1:7" x14ac:dyDescent="0.2">
      <c r="A24" s="142"/>
      <c r="B24" s="143" t="s">
        <v>115</v>
      </c>
      <c r="C24" s="83"/>
      <c r="D24" s="137">
        <v>100</v>
      </c>
      <c r="E24" s="83"/>
    </row>
    <row r="25" spans="1:7" x14ac:dyDescent="0.2">
      <c r="A25" s="142"/>
      <c r="B25" s="143" t="s">
        <v>100</v>
      </c>
      <c r="C25" s="83"/>
      <c r="D25" s="137">
        <v>240</v>
      </c>
      <c r="E25" s="83"/>
    </row>
    <row r="26" spans="1:7" x14ac:dyDescent="0.2">
      <c r="A26" s="142"/>
      <c r="B26" s="143" t="s">
        <v>101</v>
      </c>
      <c r="C26" s="83"/>
      <c r="D26" s="137">
        <v>300</v>
      </c>
      <c r="E26" s="83"/>
    </row>
    <row r="27" spans="1:7" x14ac:dyDescent="0.2">
      <c r="A27" s="142" t="s">
        <v>48</v>
      </c>
      <c r="B27" s="143"/>
      <c r="C27" s="83"/>
      <c r="D27" s="137"/>
      <c r="E27" s="83"/>
    </row>
    <row r="28" spans="1:7" x14ac:dyDescent="0.2">
      <c r="A28" s="142"/>
      <c r="B28" s="143" t="s">
        <v>49</v>
      </c>
      <c r="C28" s="83"/>
      <c r="D28" s="137">
        <v>2500</v>
      </c>
      <c r="E28" s="83"/>
    </row>
    <row r="29" spans="1:7" x14ac:dyDescent="0.2">
      <c r="A29" s="142"/>
      <c r="B29" s="143" t="s">
        <v>51</v>
      </c>
      <c r="C29" s="83"/>
      <c r="D29" s="137">
        <v>12000</v>
      </c>
      <c r="E29" s="83"/>
    </row>
    <row r="30" spans="1:7" x14ac:dyDescent="0.2">
      <c r="A30" s="142"/>
      <c r="B30" s="143" t="s">
        <v>52</v>
      </c>
      <c r="C30" s="83"/>
      <c r="D30" s="137">
        <v>2000</v>
      </c>
      <c r="E30" s="83"/>
    </row>
    <row r="31" spans="1:7" x14ac:dyDescent="0.2">
      <c r="A31" s="142"/>
      <c r="B31" s="143" t="s">
        <v>54</v>
      </c>
      <c r="C31" s="83"/>
      <c r="D31" s="137">
        <v>960</v>
      </c>
      <c r="E31" s="83"/>
    </row>
    <row r="32" spans="1:7" x14ac:dyDescent="0.2">
      <c r="A32" s="142"/>
      <c r="B32" s="143" t="s">
        <v>55</v>
      </c>
      <c r="C32" s="83"/>
      <c r="D32" s="137">
        <v>500</v>
      </c>
      <c r="E32" s="83"/>
    </row>
    <row r="33" spans="1:11" x14ac:dyDescent="0.2">
      <c r="A33" s="142"/>
      <c r="B33" s="143" t="s">
        <v>56</v>
      </c>
      <c r="C33" s="83"/>
      <c r="D33" s="137">
        <v>1800</v>
      </c>
      <c r="E33" s="83"/>
    </row>
    <row r="34" spans="1:11" x14ac:dyDescent="0.2">
      <c r="A34" s="142" t="s">
        <v>58</v>
      </c>
      <c r="B34" s="143"/>
      <c r="C34" s="83"/>
      <c r="D34" s="137"/>
      <c r="E34" s="83"/>
    </row>
    <row r="35" spans="1:11" x14ac:dyDescent="0.2">
      <c r="A35" s="142" t="s">
        <v>102</v>
      </c>
      <c r="B35" s="143"/>
      <c r="C35" s="83"/>
      <c r="D35" s="145">
        <v>0</v>
      </c>
      <c r="E35" s="83"/>
      <c r="G35" s="60"/>
    </row>
    <row r="36" spans="1:11" x14ac:dyDescent="0.2">
      <c r="A36" s="143" t="s">
        <v>64</v>
      </c>
      <c r="B36" s="143"/>
      <c r="C36" s="83"/>
      <c r="D36" s="146">
        <v>19350</v>
      </c>
      <c r="E36" s="111" t="s">
        <v>116</v>
      </c>
      <c r="G36" s="61"/>
      <c r="H36" s="62"/>
      <c r="J36" s="63"/>
      <c r="K36" s="4"/>
    </row>
    <row r="37" spans="1:11" x14ac:dyDescent="0.2">
      <c r="A37" s="142" t="s">
        <v>60</v>
      </c>
      <c r="B37" s="143"/>
      <c r="C37" s="83"/>
      <c r="D37" s="137"/>
      <c r="E37" s="83"/>
    </row>
    <row r="38" spans="1:11" x14ac:dyDescent="0.2">
      <c r="A38" s="142"/>
      <c r="B38" s="143" t="s">
        <v>61</v>
      </c>
      <c r="C38" s="83"/>
      <c r="D38" s="147">
        <v>7500</v>
      </c>
      <c r="E38" s="148" t="s">
        <v>123</v>
      </c>
    </row>
    <row r="39" spans="1:11" x14ac:dyDescent="0.2">
      <c r="A39" s="142"/>
      <c r="B39" s="143" t="s">
        <v>30</v>
      </c>
      <c r="C39" s="83"/>
      <c r="D39" s="137">
        <v>5000</v>
      </c>
      <c r="E39" s="148" t="s">
        <v>123</v>
      </c>
    </row>
    <row r="40" spans="1:11" x14ac:dyDescent="0.2">
      <c r="A40" s="142"/>
      <c r="B40" s="143" t="s">
        <v>119</v>
      </c>
      <c r="C40" s="83"/>
      <c r="D40" s="137">
        <v>2500</v>
      </c>
      <c r="E40" s="148" t="s">
        <v>123</v>
      </c>
    </row>
    <row r="41" spans="1:11" x14ac:dyDescent="0.2">
      <c r="A41" s="142" t="s">
        <v>120</v>
      </c>
      <c r="B41" s="143"/>
      <c r="C41" s="83"/>
      <c r="D41" s="137">
        <v>3900</v>
      </c>
      <c r="E41" s="148" t="s">
        <v>121</v>
      </c>
    </row>
    <row r="42" spans="1:11" x14ac:dyDescent="0.2">
      <c r="A42" s="142" t="s">
        <v>103</v>
      </c>
      <c r="B42" s="143"/>
      <c r="C42" s="83"/>
      <c r="D42" s="137">
        <v>1500</v>
      </c>
      <c r="E42" s="83"/>
    </row>
    <row r="43" spans="1:11" x14ac:dyDescent="0.2">
      <c r="A43" s="142" t="s">
        <v>122</v>
      </c>
      <c r="B43" s="143"/>
      <c r="C43" s="83"/>
      <c r="D43" s="137">
        <v>15000</v>
      </c>
      <c r="E43" s="83"/>
    </row>
    <row r="44" spans="1:11" x14ac:dyDescent="0.2">
      <c r="A44" s="142" t="s">
        <v>66</v>
      </c>
      <c r="B44" s="143"/>
      <c r="C44" s="83"/>
      <c r="D44" s="137">
        <v>3000</v>
      </c>
      <c r="E44" s="83"/>
    </row>
    <row r="45" spans="1:11" x14ac:dyDescent="0.2">
      <c r="A45" s="142" t="s">
        <v>105</v>
      </c>
      <c r="B45" s="143"/>
      <c r="C45" s="83"/>
      <c r="D45" s="137">
        <v>3500</v>
      </c>
      <c r="E45" s="83"/>
    </row>
    <row r="46" spans="1:11" x14ac:dyDescent="0.2">
      <c r="A46" s="149" t="s">
        <v>70</v>
      </c>
      <c r="B46" s="150"/>
      <c r="C46" s="83"/>
      <c r="D46" s="151">
        <f>SUM(D8:D45)</f>
        <v>117115</v>
      </c>
      <c r="E46" s="83"/>
      <c r="G46" s="15"/>
      <c r="J46" s="15"/>
    </row>
    <row r="47" spans="1:11" x14ac:dyDescent="0.2">
      <c r="A47" s="149"/>
      <c r="B47" s="150"/>
      <c r="C47" s="83"/>
      <c r="D47" s="137"/>
      <c r="E47" s="83"/>
    </row>
    <row r="48" spans="1:11" x14ac:dyDescent="0.2">
      <c r="A48" s="142" t="s">
        <v>72</v>
      </c>
      <c r="B48" s="143"/>
      <c r="C48" s="83"/>
      <c r="D48" s="137"/>
      <c r="E48" s="83"/>
    </row>
    <row r="49" spans="1:10" x14ac:dyDescent="0.2">
      <c r="A49" s="142" t="s">
        <v>73</v>
      </c>
      <c r="B49" s="143"/>
      <c r="C49" s="83"/>
      <c r="D49" s="137">
        <v>210</v>
      </c>
      <c r="E49" s="83"/>
    </row>
    <row r="50" spans="1:10" x14ac:dyDescent="0.2">
      <c r="A50" s="142" t="s">
        <v>74</v>
      </c>
      <c r="B50" s="143"/>
      <c r="C50" s="83"/>
      <c r="D50" s="137">
        <v>205</v>
      </c>
      <c r="E50" s="83"/>
    </row>
    <row r="51" spans="1:10" x14ac:dyDescent="0.2">
      <c r="A51" s="142" t="s">
        <v>106</v>
      </c>
      <c r="B51" s="143"/>
      <c r="C51" s="83"/>
      <c r="D51" s="137">
        <v>500</v>
      </c>
      <c r="E51" s="83"/>
    </row>
    <row r="52" spans="1:10" x14ac:dyDescent="0.2">
      <c r="A52" s="142" t="s">
        <v>75</v>
      </c>
      <c r="B52" s="143"/>
      <c r="C52" s="83"/>
      <c r="D52" s="137">
        <v>0</v>
      </c>
      <c r="E52" s="83"/>
    </row>
    <row r="53" spans="1:10" x14ac:dyDescent="0.2">
      <c r="A53" s="142" t="s">
        <v>78</v>
      </c>
      <c r="B53" s="143"/>
      <c r="C53" s="83"/>
      <c r="D53" s="137">
        <v>1500</v>
      </c>
      <c r="E53" s="83"/>
    </row>
    <row r="54" spans="1:10" x14ac:dyDescent="0.2">
      <c r="A54" s="142" t="s">
        <v>107</v>
      </c>
      <c r="B54" s="143"/>
      <c r="C54" s="83"/>
      <c r="D54" s="137">
        <v>1620</v>
      </c>
      <c r="E54" s="83"/>
    </row>
    <row r="55" spans="1:10" x14ac:dyDescent="0.2">
      <c r="A55" s="142" t="s">
        <v>82</v>
      </c>
      <c r="B55" s="143"/>
      <c r="C55" s="83"/>
      <c r="D55" s="145">
        <v>0</v>
      </c>
      <c r="E55" s="83"/>
      <c r="G55" s="60"/>
    </row>
    <row r="56" spans="1:10" x14ac:dyDescent="0.2">
      <c r="A56" s="142" t="s">
        <v>83</v>
      </c>
      <c r="B56" s="143"/>
      <c r="C56" s="83"/>
      <c r="D56" s="145">
        <v>0</v>
      </c>
      <c r="E56" s="83"/>
      <c r="G56" s="60"/>
    </row>
    <row r="57" spans="1:10" x14ac:dyDescent="0.2">
      <c r="A57" s="149" t="s">
        <v>85</v>
      </c>
      <c r="B57" s="150"/>
      <c r="C57" s="83"/>
      <c r="D57" s="152">
        <f>SUM(D48:D56)</f>
        <v>4035</v>
      </c>
      <c r="E57" s="83"/>
      <c r="G57" s="64"/>
      <c r="J57" s="64"/>
    </row>
    <row r="58" spans="1:10" ht="9.75" customHeight="1" x14ac:dyDescent="0.2">
      <c r="A58" s="149"/>
      <c r="B58" s="143"/>
      <c r="C58" s="83"/>
      <c r="D58" s="137"/>
      <c r="E58" s="83"/>
    </row>
    <row r="59" spans="1:10" ht="20.75" customHeight="1" x14ac:dyDescent="0.2">
      <c r="A59" s="142"/>
      <c r="B59" s="153" t="s">
        <v>109</v>
      </c>
      <c r="C59" s="83"/>
      <c r="D59" s="154">
        <f>+D46+D57</f>
        <v>121150</v>
      </c>
      <c r="E59" s="83"/>
      <c r="G59" s="65"/>
      <c r="J59" s="46"/>
    </row>
    <row r="60" spans="1:10" x14ac:dyDescent="0.15">
      <c r="A60" s="68"/>
      <c r="B60" s="69"/>
    </row>
    <row r="61" spans="1:10" x14ac:dyDescent="0.15">
      <c r="A61" s="67"/>
    </row>
    <row r="62" spans="1:10" x14ac:dyDescent="0.15">
      <c r="A62" s="67"/>
    </row>
    <row r="63" spans="1:10" x14ac:dyDescent="0.15">
      <c r="A63" s="70"/>
      <c r="B63" s="71"/>
    </row>
  </sheetData>
  <mergeCells count="3">
    <mergeCell ref="A3:B3"/>
    <mergeCell ref="A6:B6"/>
    <mergeCell ref="A8:B8"/>
  </mergeCells>
  <printOptions horizontalCentered="1" verticalCentered="1" headings="1" gridLines="1"/>
  <pageMargins left="0.3" right="0.3" top="0.35" bottom="0.35" header="0.09" footer="0.09"/>
  <pageSetup firstPageNumber="0" orientation="landscape" blackAndWhite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2018</vt:lpstr>
      <vt:lpstr>2020</vt:lpstr>
      <vt:lpstr>2021</vt:lpstr>
      <vt:lpstr>2022 prelim</vt:lpstr>
      <vt:lpstr> NLUMC 2022 </vt:lpstr>
      <vt:lpstr>__xlnm.Print_Area_1</vt:lpstr>
      <vt:lpstr>__xlnm.Print_Area_2</vt:lpstr>
      <vt:lpstr>__xlnm.Print_Area_4</vt:lpstr>
      <vt:lpstr>__xlnm.Print_Titles_1</vt:lpstr>
      <vt:lpstr>__xlnm.Print_Titles_2</vt:lpstr>
      <vt:lpstr>' NLUMC 2022 '!Print_Area</vt:lpstr>
      <vt:lpstr>'2020'!Print_Area</vt:lpstr>
      <vt:lpstr>'2021'!Print_Area</vt:lpstr>
      <vt:lpstr>'2022 prelim'!Print_Area</vt:lpstr>
      <vt:lpstr>' NLUMC 2022 '!Print_Titles</vt:lpstr>
      <vt:lpstr>'2020'!Print_Titles</vt:lpstr>
      <vt:lpstr>'2021'!Print_Titles</vt:lpstr>
      <vt:lpstr>'2022 prelim'!Print_Titles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Godsey</dc:creator>
  <cp:lastModifiedBy>Robert Godsey</cp:lastModifiedBy>
  <cp:lastPrinted>2021-11-16T22:00:51Z</cp:lastPrinted>
  <dcterms:created xsi:type="dcterms:W3CDTF">2021-11-01T13:16:28Z</dcterms:created>
  <dcterms:modified xsi:type="dcterms:W3CDTF">2021-11-29T12:44:23Z</dcterms:modified>
</cp:coreProperties>
</file>